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tabRatio="601" activeTab="0"/>
  </bookViews>
  <sheets>
    <sheet name="DERS YÜKÜ FORMU" sheetId="1" r:id="rId1"/>
  </sheets>
  <definedNames>
    <definedName name="_xlnm.Print_Area" localSheetId="0">'DERS YÜKÜ FORMU'!$A$1:$AT$76</definedName>
  </definedNames>
  <calcPr fullCalcOnLoad="1"/>
</workbook>
</file>

<file path=xl/comments1.xml><?xml version="1.0" encoding="utf-8"?>
<comments xmlns="http://schemas.openxmlformats.org/spreadsheetml/2006/main">
  <authors>
    <author>akarabay</author>
  </authors>
  <commentList>
    <comment ref="AD8" authorId="0">
      <text>
        <r>
          <rPr>
            <b/>
            <sz val="12"/>
            <color indexed="53"/>
            <rFont val="Tahoma"/>
            <family val="2"/>
          </rPr>
          <t xml:space="preserve">Zorunlu Ders yükü:
Dekan 0
Dekan Yardımcısı 5 saat
Bölüm Başkanı 5 saat
Öğretim Üyesi 10 saat
Öğr.Gör. 12 saat
(Tatil Dönemi DANIŞMANLIK ,UZMANLIK ALANI/ YAZ OKULUNDA ders yükü boş olarak  kalacaktır.) </t>
        </r>
        <r>
          <rPr>
            <sz val="9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12"/>
            <color indexed="10"/>
            <rFont val="Tahoma"/>
            <family val="2"/>
          </rPr>
          <t>Bu rengi gördüğünüzde ders saatleriniz çakışmaktadır!!!
Lütfen düzeltiniz</t>
        </r>
        <r>
          <rPr>
            <sz val="9"/>
            <rFont val="Tahoma"/>
            <family val="2"/>
          </rPr>
          <t xml:space="preserve">
</t>
        </r>
      </text>
    </comment>
    <comment ref="B56" authorId="0">
      <text>
        <r>
          <rPr>
            <b/>
            <sz val="12"/>
            <rFont val="Tahoma"/>
            <family val="2"/>
          </rPr>
          <t>Bu sütunda verilen ders saati sayısı, Öğretim Elemanının Fakültedeki İkinci öğretim ders saatinden düşülecektir.</t>
        </r>
      </text>
    </comment>
    <comment ref="B37" authorId="0">
      <text>
        <r>
          <rPr>
            <b/>
            <sz val="12"/>
            <rFont val="Tahoma"/>
            <family val="2"/>
          </rPr>
          <t xml:space="preserve">İkinci öğretimde ödenecek ders saati, haftalık 10 saati aşamaz.
</t>
        </r>
      </text>
    </comment>
    <comment ref="D7" authorId="0">
      <text>
        <r>
          <rPr>
            <b/>
            <sz val="12"/>
            <color indexed="10"/>
            <rFont val="Tahoma"/>
            <family val="2"/>
          </rPr>
          <t>Unvan girilmediği takdirde hesaplama yapılamaz.</t>
        </r>
      </text>
    </comment>
    <comment ref="AM4" authorId="0">
      <text>
        <r>
          <rPr>
            <b/>
            <sz val="12"/>
            <rFont val="Tahoma"/>
            <family val="2"/>
          </rPr>
          <t xml:space="preserve">Haftalık Ders Ücretini hesaplaması için güncel MAAŞ KATSAYISININ girilmesi gerekmektedir.
</t>
        </r>
      </text>
    </comment>
  </commentList>
</comments>
</file>

<file path=xl/sharedStrings.xml><?xml version="1.0" encoding="utf-8"?>
<sst xmlns="http://schemas.openxmlformats.org/spreadsheetml/2006/main" count="138" uniqueCount="90">
  <si>
    <t>Akademik Ünvanı:</t>
  </si>
  <si>
    <t>Kurum Sicil No:</t>
  </si>
  <si>
    <t>Kodu</t>
  </si>
  <si>
    <t>Adı</t>
  </si>
  <si>
    <t>Grup No</t>
  </si>
  <si>
    <t>Programlandığı Günler ve Saatler</t>
  </si>
  <si>
    <t>Salı</t>
  </si>
  <si>
    <t>Cuma</t>
  </si>
  <si>
    <t>a)Labaratuvar Atölye, Uygulama ve Pratikler</t>
  </si>
  <si>
    <t>No</t>
  </si>
  <si>
    <t>Grup</t>
  </si>
  <si>
    <t>ÖĞRETİM ELEMANI TARAFINDAN HAFTALIK OLARAK OKUTULAN DERSLER VE YAPILAN/YAPTIRILAN DİĞER FALİYETLER</t>
  </si>
  <si>
    <t>Haftalık</t>
  </si>
  <si>
    <t>Saatı</t>
  </si>
  <si>
    <t xml:space="preserve"> </t>
  </si>
  <si>
    <t xml:space="preserve"> İdari Görevi         :</t>
  </si>
  <si>
    <t>Pazartesi</t>
  </si>
  <si>
    <t>Haftalık zorunlu Ders Yükü:</t>
  </si>
  <si>
    <t>Fakülte/Enst./ Y. Okul/Bölüm:</t>
  </si>
  <si>
    <t>Çarşamba</t>
  </si>
  <si>
    <t>Perşembe</t>
  </si>
  <si>
    <t>İKTİSADİ VE İDARİ BİLİMLER FAKÜLTESİ</t>
  </si>
  <si>
    <t>BİRİNCİ VE İKİNCİ ÖĞRETİM DERS YÜKÜ FORMU</t>
  </si>
  <si>
    <t xml:space="preserve"> İLGİLİ FAKÜLTE VEYA ENS. ÖDEYECEK</t>
  </si>
  <si>
    <t>5)DİĞER FAKÜLT.  VE SOS. BİL.ENST. VERİLEN DERSLER(ikinci öğretim ve tezsiz)</t>
  </si>
  <si>
    <t>3)İKİNCİ ÖĞRETİM LİSANS TEORİK DERSLER</t>
  </si>
  <si>
    <t>4)İKİNCİ ÖĞRETİM DİĞER FAALİYETLER</t>
  </si>
  <si>
    <t>1)BİRİNCİ ÖĞRETİM TEORİK DERSLER</t>
  </si>
  <si>
    <t>2)BİRİNCİ ÖĞRETİM DİĞER FAALİYETLER</t>
  </si>
  <si>
    <t>TEORİK DERS TOPLAMI(1)</t>
  </si>
  <si>
    <t>TEORİK DERS TOPLAMI(3)</t>
  </si>
  <si>
    <t>TEORİK DERS TOPLAMI(5)</t>
  </si>
  <si>
    <t>DİĞER FAALİYET TOPLAMI(4)</t>
  </si>
  <si>
    <t>Haftalık Saati</t>
  </si>
  <si>
    <t>PROFESÖR</t>
  </si>
  <si>
    <t>DOÇENT</t>
  </si>
  <si>
    <t>DR. ÖĞR. ÜYESİ</t>
  </si>
  <si>
    <t>ÖĞRETİM GÖREVLİSİ</t>
  </si>
  <si>
    <t>DR. ARŞ. GÖR.</t>
  </si>
  <si>
    <t>DEKAN</t>
  </si>
  <si>
    <t>DEKAN YARDIMCISI</t>
  </si>
  <si>
    <t>BÖLÜM BAŞKANI</t>
  </si>
  <si>
    <t>REKTÖR</t>
  </si>
  <si>
    <t>REKTÖR YARDIMCISI</t>
  </si>
  <si>
    <t>MESLEK YÜKSEK OKUL MÜDÜRÜ</t>
  </si>
  <si>
    <t>Zorunlu Ders yükü:</t>
  </si>
  <si>
    <t>Dekan 0</t>
  </si>
  <si>
    <t>Dekan Yardımcısı 5 saat</t>
  </si>
  <si>
    <t>Bölüm Başkanı 5 saat</t>
  </si>
  <si>
    <t>Öğretim Üyesi 10 saat</t>
  </si>
  <si>
    <t>Öğr.Gör. 12 saat</t>
  </si>
  <si>
    <t xml:space="preserve">(Tatil Dönemi ders yükü 0 dır.) </t>
  </si>
  <si>
    <t>İ.İ.B.F. İKTİSAT BÖLÜMÜ</t>
  </si>
  <si>
    <t>İ.İ.B.F. İŞLETME BÖLÜMÜ</t>
  </si>
  <si>
    <t>İ.İ.B.F. ULUSLARARASI TİCARET VE LOJİSTİK BÖLÜMÜ</t>
  </si>
  <si>
    <t>İ.İ.B.F. SİYASET BİLİMİ VE KAMU YÖNETİMİ BÖLÜMÜ</t>
  </si>
  <si>
    <t>İ.İ.B.F. MALİYE BÖLÜMÜ</t>
  </si>
  <si>
    <t>İ.İ.B.F. KÜRESEL SİYASET VE ULUSLARARASI İLİŞKİLER BÖLÜMÜ</t>
  </si>
  <si>
    <t>2.ÖĞRETİM HAFTALIK ÖDEMEYE ESAS DERS SAATİ</t>
  </si>
  <si>
    <t xml:space="preserve">1.ÖĞRETİM HAFTALIK ÖDEMEYE ESAS DERS SAATİ </t>
  </si>
  <si>
    <t>EĞİTİM-ÖĞRETİM YARIYILI</t>
  </si>
  <si>
    <t>ARA DÖNEM OCAK-ŞUBAT</t>
  </si>
  <si>
    <t>GÜZ YARIYILI (1.)</t>
  </si>
  <si>
    <t>BAHAR YARIYILI (2.)</t>
  </si>
  <si>
    <t>AİT OLDUĞU DÖNEM:</t>
  </si>
  <si>
    <t>Adı Soyadı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</si>
  <si>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</si>
  <si>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</si>
  <si>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</si>
  <si>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</si>
  <si>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</si>
  <si>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</si>
  <si>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</si>
  <si>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</si>
  <si>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DİĞER FAALİYET TOPLAMI(2)</t>
  </si>
  <si>
    <t>KATSAYI</t>
  </si>
  <si>
    <t>HAFTALIK ÜCRETİ</t>
  </si>
  <si>
    <t>GÖSTERGE</t>
  </si>
  <si>
    <t>Öğrenci sayısı</t>
  </si>
  <si>
    <t>YAZ OKULU</t>
  </si>
  <si>
    <t>YAZ TATİLİ DÖNEMİ (DANIŞMANLIK)</t>
  </si>
  <si>
    <t>Düzenleyen</t>
  </si>
  <si>
    <t>Bölüm Başkanı</t>
  </si>
  <si>
    <t>Onaylayan</t>
  </si>
  <si>
    <t>Dekan</t>
  </si>
  <si>
    <t xml:space="preserve">Öğretim Üyesi </t>
  </si>
  <si>
    <t>İmzası</t>
  </si>
  <si>
    <t>Yüksek Lisans</t>
  </si>
  <si>
    <t>Doktora</t>
  </si>
  <si>
    <t>Tez Öğr.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</si>
</sst>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0"/>
    <numFmt numFmtId="181" formatCode="0.0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  <numFmt numFmtId="186" formatCode="[$-41F]dd\ mmmm\ yyyy\ dddd"/>
    <numFmt numFmtId="187" formatCode="#,##0.0"/>
    <numFmt numFmtId="188" formatCode="[$-41F]0"/>
    <numFmt numFmtId="189" formatCode="0.000000"/>
  </numFmts>
  <fonts count="46">
    <font>
      <sz val="10"/>
      <name val="Arial Tur"/>
      <family val="0"/>
    </font>
    <font>
      <b/>
      <sz val="10"/>
      <name val="Arial Tur"/>
      <family val="0"/>
    </font>
    <font>
      <sz val="9"/>
      <name val="Tahoma"/>
      <family val="0"/>
    </font>
    <font>
      <sz val="8"/>
      <name val="Arial Tur"/>
      <family val="0"/>
    </font>
    <font>
      <b/>
      <sz val="12"/>
      <name val="Tahoma"/>
      <family val="2"/>
    </font>
    <font>
      <b/>
      <sz val="12"/>
      <color indexed="53"/>
      <name val="Tahoma"/>
      <family val="2"/>
    </font>
    <font>
      <b/>
      <sz val="12"/>
      <color indexed="10"/>
      <name val="Tahoma"/>
      <family val="2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20" fontId="25" fillId="33" borderId="10" xfId="0" applyNumberFormat="1" applyFont="1" applyFill="1" applyBorder="1" applyAlignment="1" applyProtection="1">
      <alignment horizontal="center"/>
      <protection/>
    </xf>
    <xf numFmtId="0" fontId="25" fillId="33" borderId="1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Alignment="1" applyProtection="1">
      <alignment/>
      <protection/>
    </xf>
    <xf numFmtId="20" fontId="25" fillId="33" borderId="11" xfId="0" applyNumberFormat="1" applyFont="1" applyFill="1" applyBorder="1" applyAlignment="1" applyProtection="1">
      <alignment horizontal="center"/>
      <protection/>
    </xf>
    <xf numFmtId="0" fontId="25" fillId="33" borderId="11" xfId="0" applyNumberFormat="1" applyFont="1" applyFill="1" applyBorder="1" applyAlignment="1" applyProtection="1">
      <alignment horizontal="center"/>
      <protection/>
    </xf>
    <xf numFmtId="0" fontId="25" fillId="33" borderId="12" xfId="0" applyNumberFormat="1" applyFont="1" applyFill="1" applyBorder="1" applyAlignment="1" applyProtection="1">
      <alignment horizontal="center"/>
      <protection/>
    </xf>
    <xf numFmtId="0" fontId="25" fillId="33" borderId="12" xfId="0" applyNumberFormat="1" applyFont="1" applyFill="1" applyBorder="1" applyAlignment="1" applyProtection="1">
      <alignment/>
      <protection/>
    </xf>
    <xf numFmtId="0" fontId="25" fillId="33" borderId="0" xfId="0" applyFont="1" applyFill="1" applyAlignment="1">
      <alignment/>
    </xf>
    <xf numFmtId="0" fontId="26" fillId="33" borderId="13" xfId="0" applyFont="1" applyFill="1" applyBorder="1" applyAlignment="1">
      <alignment horizontal="left"/>
    </xf>
    <xf numFmtId="0" fontId="26" fillId="33" borderId="13" xfId="0" applyFont="1" applyFill="1" applyBorder="1" applyAlignment="1">
      <alignment horizontal="center"/>
    </xf>
    <xf numFmtId="0" fontId="25" fillId="33" borderId="13" xfId="0" applyNumberFormat="1" applyFont="1" applyFill="1" applyBorder="1" applyAlignment="1">
      <alignment horizontal="center"/>
    </xf>
    <xf numFmtId="0" fontId="25" fillId="33" borderId="13" xfId="0" applyNumberFormat="1" applyFont="1" applyFill="1" applyBorder="1" applyAlignment="1">
      <alignment horizontal="left"/>
    </xf>
    <xf numFmtId="20" fontId="25" fillId="33" borderId="13" xfId="0" applyNumberFormat="1" applyFont="1" applyFill="1" applyBorder="1" applyAlignment="1" applyProtection="1">
      <alignment horizontal="center"/>
      <protection/>
    </xf>
    <xf numFmtId="0" fontId="25" fillId="33" borderId="13" xfId="0" applyNumberFormat="1" applyFont="1" applyFill="1" applyBorder="1" applyAlignment="1" applyProtection="1">
      <alignment/>
      <protection/>
    </xf>
    <xf numFmtId="20" fontId="25" fillId="33" borderId="13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20" fontId="25" fillId="33" borderId="12" xfId="0" applyNumberFormat="1" applyFont="1" applyFill="1" applyBorder="1" applyAlignment="1" applyProtection="1">
      <alignment horizontal="center"/>
      <protection/>
    </xf>
    <xf numFmtId="0" fontId="26" fillId="33" borderId="12" xfId="0" applyNumberFormat="1" applyFont="1" applyFill="1" applyBorder="1" applyAlignment="1" applyProtection="1">
      <alignment/>
      <protection/>
    </xf>
    <xf numFmtId="0" fontId="26" fillId="33" borderId="14" xfId="0" applyNumberFormat="1" applyFont="1" applyFill="1" applyBorder="1" applyAlignment="1">
      <alignment horizontal="left"/>
    </xf>
    <xf numFmtId="20" fontId="26" fillId="33" borderId="12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20" fontId="0" fillId="0" borderId="15" xfId="0" applyNumberFormat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0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0" fontId="0" fillId="0" borderId="18" xfId="0" applyNumberFormat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20" fontId="25" fillId="33" borderId="20" xfId="0" applyNumberFormat="1" applyFont="1" applyFill="1" applyBorder="1" applyAlignment="1" applyProtection="1">
      <alignment horizontal="center"/>
      <protection/>
    </xf>
    <xf numFmtId="20" fontId="0" fillId="0" borderId="0" xfId="0" applyNumberFormat="1" applyFont="1" applyFill="1" applyAlignment="1">
      <alignment/>
    </xf>
    <xf numFmtId="20" fontId="26" fillId="33" borderId="12" xfId="0" applyNumberFormat="1" applyFont="1" applyFill="1" applyBorder="1" applyAlignment="1" applyProtection="1">
      <alignment horizontal="center"/>
      <protection/>
    </xf>
    <xf numFmtId="0" fontId="26" fillId="33" borderId="12" xfId="0" applyFont="1" applyFill="1" applyBorder="1" applyAlignment="1">
      <alignment horizontal="left"/>
    </xf>
    <xf numFmtId="20" fontId="26" fillId="33" borderId="20" xfId="0" applyNumberFormat="1" applyFont="1" applyFill="1" applyBorder="1" applyAlignment="1">
      <alignment horizontal="center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Alignment="1">
      <alignment horizontal="center"/>
    </xf>
    <xf numFmtId="0" fontId="25" fillId="33" borderId="12" xfId="0" applyFont="1" applyFill="1" applyBorder="1" applyAlignment="1" applyProtection="1">
      <alignment horizontal="left"/>
      <protection/>
    </xf>
    <xf numFmtId="0" fontId="25" fillId="33" borderId="12" xfId="0" applyFont="1" applyFill="1" applyBorder="1" applyAlignment="1" applyProtection="1">
      <alignment horizontal="left"/>
      <protection locked="0"/>
    </xf>
    <xf numFmtId="0" fontId="26" fillId="33" borderId="20" xfId="0" applyFont="1" applyFill="1" applyBorder="1" applyAlignment="1" applyProtection="1">
      <alignment/>
      <protection/>
    </xf>
    <xf numFmtId="0" fontId="25" fillId="33" borderId="21" xfId="0" applyFont="1" applyFill="1" applyBorder="1" applyAlignment="1">
      <alignment/>
    </xf>
    <xf numFmtId="0" fontId="25" fillId="33" borderId="11" xfId="0" applyFont="1" applyFill="1" applyBorder="1" applyAlignment="1" applyProtection="1">
      <alignment/>
      <protection/>
    </xf>
    <xf numFmtId="0" fontId="25" fillId="33" borderId="22" xfId="0" applyFont="1" applyFill="1" applyBorder="1" applyAlignment="1">
      <alignment/>
    </xf>
    <xf numFmtId="0" fontId="25" fillId="33" borderId="0" xfId="0" applyFont="1" applyFill="1" applyBorder="1" applyAlignment="1" applyProtection="1">
      <alignment/>
      <protection/>
    </xf>
    <xf numFmtId="0" fontId="25" fillId="33" borderId="23" xfId="0" applyFont="1" applyFill="1" applyBorder="1" applyAlignment="1">
      <alignment/>
    </xf>
    <xf numFmtId="0" fontId="25" fillId="33" borderId="13" xfId="0" applyFont="1" applyFill="1" applyBorder="1" applyAlignment="1" applyProtection="1">
      <alignment/>
      <protection/>
    </xf>
    <xf numFmtId="0" fontId="25" fillId="33" borderId="10" xfId="0" applyFont="1" applyFill="1" applyBorder="1" applyAlignment="1">
      <alignment/>
    </xf>
    <xf numFmtId="0" fontId="25" fillId="33" borderId="10" xfId="0" applyFont="1" applyFill="1" applyBorder="1" applyAlignment="1" applyProtection="1">
      <alignment/>
      <protection/>
    </xf>
    <xf numFmtId="0" fontId="25" fillId="33" borderId="14" xfId="0" applyFont="1" applyFill="1" applyBorder="1" applyAlignment="1">
      <alignment/>
    </xf>
    <xf numFmtId="0" fontId="25" fillId="33" borderId="24" xfId="0" applyFont="1" applyFill="1" applyBorder="1" applyAlignment="1" applyProtection="1">
      <alignment/>
      <protection/>
    </xf>
    <xf numFmtId="0" fontId="0" fillId="33" borderId="14" xfId="0" applyFont="1" applyFill="1" applyBorder="1" applyAlignment="1">
      <alignment/>
    </xf>
    <xf numFmtId="0" fontId="25" fillId="33" borderId="21" xfId="0" applyFont="1" applyFill="1" applyBorder="1" applyAlignment="1">
      <alignment horizontal="center"/>
    </xf>
    <xf numFmtId="0" fontId="25" fillId="33" borderId="14" xfId="0" applyFont="1" applyFill="1" applyBorder="1" applyAlignment="1" applyProtection="1">
      <alignment horizontal="center"/>
      <protection/>
    </xf>
    <xf numFmtId="0" fontId="25" fillId="33" borderId="12" xfId="0" applyFont="1" applyFill="1" applyBorder="1" applyAlignment="1" applyProtection="1">
      <alignment horizontal="center"/>
      <protection/>
    </xf>
    <xf numFmtId="0" fontId="25" fillId="33" borderId="12" xfId="0" applyFont="1" applyFill="1" applyBorder="1" applyAlignment="1" applyProtection="1">
      <alignment horizontal="center" vertical="center"/>
      <protection/>
    </xf>
    <xf numFmtId="0" fontId="25" fillId="33" borderId="12" xfId="0" applyFont="1" applyFill="1" applyBorder="1" applyAlignment="1">
      <alignment horizontal="center" vertical="center"/>
    </xf>
    <xf numFmtId="0" fontId="25" fillId="33" borderId="22" xfId="0" applyFont="1" applyFill="1" applyBorder="1" applyAlignment="1" applyProtection="1">
      <alignment horizontal="center"/>
      <protection/>
    </xf>
    <xf numFmtId="0" fontId="25" fillId="33" borderId="23" xfId="0" applyFont="1" applyFill="1" applyBorder="1" applyAlignment="1">
      <alignment horizontal="center"/>
    </xf>
    <xf numFmtId="0" fontId="25" fillId="33" borderId="23" xfId="0" applyFont="1" applyFill="1" applyBorder="1" applyAlignment="1">
      <alignment horizontal="center" wrapText="1"/>
    </xf>
    <xf numFmtId="0" fontId="25" fillId="33" borderId="10" xfId="0" applyFont="1" applyFill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23" xfId="0" applyFont="1" applyFill="1" applyBorder="1" applyAlignment="1" applyProtection="1">
      <alignment horizontal="center"/>
      <protection/>
    </xf>
    <xf numFmtId="0" fontId="25" fillId="33" borderId="12" xfId="0" applyFont="1" applyFill="1" applyBorder="1" applyAlignment="1" applyProtection="1">
      <alignment/>
      <protection locked="0"/>
    </xf>
    <xf numFmtId="0" fontId="25" fillId="33" borderId="12" xfId="0" applyFont="1" applyFill="1" applyBorder="1" applyAlignment="1" applyProtection="1">
      <alignment horizontal="center"/>
      <protection locked="0"/>
    </xf>
    <xf numFmtId="20" fontId="25" fillId="33" borderId="20" xfId="0" applyNumberFormat="1" applyFont="1" applyFill="1" applyBorder="1" applyAlignment="1" applyProtection="1">
      <alignment horizontal="center"/>
      <protection locked="0"/>
    </xf>
    <xf numFmtId="20" fontId="25" fillId="33" borderId="14" xfId="0" applyNumberFormat="1" applyFont="1" applyFill="1" applyBorder="1" applyAlignment="1" applyProtection="1">
      <alignment horizontal="center"/>
      <protection locked="0"/>
    </xf>
    <xf numFmtId="0" fontId="25" fillId="33" borderId="0" xfId="0" applyNumberFormat="1" applyFont="1" applyFill="1" applyAlignment="1" applyProtection="1">
      <alignment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25" fillId="33" borderId="0" xfId="0" applyNumberFormat="1" applyFont="1" applyFill="1" applyAlignment="1">
      <alignment/>
    </xf>
    <xf numFmtId="0" fontId="0" fillId="33" borderId="12" xfId="0" applyFont="1" applyFill="1" applyBorder="1" applyAlignment="1">
      <alignment/>
    </xf>
    <xf numFmtId="20" fontId="25" fillId="33" borderId="0" xfId="0" applyNumberFormat="1" applyFont="1" applyFill="1" applyBorder="1" applyAlignment="1" applyProtection="1">
      <alignment horizontal="center"/>
      <protection/>
    </xf>
    <xf numFmtId="20" fontId="25" fillId="33" borderId="14" xfId="0" applyNumberFormat="1" applyFont="1" applyFill="1" applyBorder="1" applyAlignment="1" applyProtection="1">
      <alignment horizontal="center"/>
      <protection/>
    </xf>
    <xf numFmtId="0" fontId="26" fillId="33" borderId="20" xfId="0" applyFont="1" applyFill="1" applyBorder="1" applyAlignment="1">
      <alignment/>
    </xf>
    <xf numFmtId="0" fontId="26" fillId="33" borderId="25" xfId="0" applyFont="1" applyFill="1" applyBorder="1" applyAlignment="1">
      <alignment/>
    </xf>
    <xf numFmtId="0" fontId="25" fillId="33" borderId="22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33" borderId="13" xfId="0" applyFont="1" applyFill="1" applyBorder="1" applyAlignment="1">
      <alignment horizontal="center"/>
    </xf>
    <xf numFmtId="0" fontId="25" fillId="33" borderId="13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>
      <alignment horizontal="left"/>
    </xf>
    <xf numFmtId="0" fontId="25" fillId="33" borderId="12" xfId="0" applyFont="1" applyFill="1" applyBorder="1" applyAlignment="1">
      <alignment/>
    </xf>
    <xf numFmtId="0" fontId="25" fillId="33" borderId="20" xfId="0" applyFont="1" applyFill="1" applyBorder="1" applyAlignment="1" applyProtection="1">
      <alignment horizontal="center" vertical="center"/>
      <protection/>
    </xf>
    <xf numFmtId="0" fontId="25" fillId="33" borderId="20" xfId="0" applyFont="1" applyFill="1" applyBorder="1" applyAlignment="1">
      <alignment horizontal="center" vertical="center"/>
    </xf>
    <xf numFmtId="0" fontId="25" fillId="33" borderId="26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>
      <alignment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21" xfId="0" applyFont="1" applyFill="1" applyBorder="1" applyAlignment="1" applyProtection="1">
      <alignment horizontal="left"/>
      <protection locked="0"/>
    </xf>
    <xf numFmtId="0" fontId="25" fillId="33" borderId="24" xfId="0" applyFont="1" applyFill="1" applyBorder="1" applyAlignment="1" applyProtection="1">
      <alignment/>
      <protection locked="0"/>
    </xf>
    <xf numFmtId="0" fontId="25" fillId="33" borderId="21" xfId="0" applyFont="1" applyFill="1" applyBorder="1" applyAlignment="1" applyProtection="1">
      <alignment horizontal="center"/>
      <protection locked="0"/>
    </xf>
    <xf numFmtId="20" fontId="25" fillId="33" borderId="27" xfId="0" applyNumberFormat="1" applyFont="1" applyFill="1" applyBorder="1" applyAlignment="1" applyProtection="1">
      <alignment horizontal="center"/>
      <protection locked="0"/>
    </xf>
    <xf numFmtId="20" fontId="25" fillId="33" borderId="24" xfId="0" applyNumberFormat="1" applyFont="1" applyFill="1" applyBorder="1" applyAlignment="1" applyProtection="1">
      <alignment horizontal="center"/>
      <protection locked="0"/>
    </xf>
    <xf numFmtId="0" fontId="25" fillId="33" borderId="12" xfId="0" applyNumberFormat="1" applyFont="1" applyFill="1" applyBorder="1" applyAlignment="1" applyProtection="1">
      <alignment/>
      <protection locked="0"/>
    </xf>
    <xf numFmtId="0" fontId="25" fillId="33" borderId="20" xfId="0" applyNumberFormat="1" applyFont="1" applyFill="1" applyBorder="1" applyAlignment="1" applyProtection="1">
      <alignment/>
      <protection/>
    </xf>
    <xf numFmtId="0" fontId="25" fillId="33" borderId="23" xfId="0" applyFont="1" applyFill="1" applyBorder="1" applyAlignment="1" applyProtection="1">
      <alignment/>
      <protection locked="0"/>
    </xf>
    <xf numFmtId="20" fontId="25" fillId="33" borderId="14" xfId="0" applyNumberFormat="1" applyFont="1" applyFill="1" applyBorder="1" applyAlignment="1">
      <alignment horizontal="center"/>
    </xf>
    <xf numFmtId="20" fontId="25" fillId="33" borderId="23" xfId="0" applyNumberFormat="1" applyFont="1" applyFill="1" applyBorder="1" applyAlignment="1" applyProtection="1">
      <alignment horizontal="center"/>
      <protection/>
    </xf>
    <xf numFmtId="0" fontId="25" fillId="33" borderId="23" xfId="0" applyNumberFormat="1" applyFont="1" applyFill="1" applyBorder="1" applyAlignment="1" applyProtection="1">
      <alignment horizontal="center"/>
      <protection/>
    </xf>
    <xf numFmtId="0" fontId="25" fillId="33" borderId="23" xfId="0" applyNumberFormat="1" applyFont="1" applyFill="1" applyBorder="1" applyAlignment="1" applyProtection="1">
      <alignment/>
      <protection/>
    </xf>
    <xf numFmtId="20" fontId="25" fillId="33" borderId="20" xfId="0" applyNumberFormat="1" applyFont="1" applyFill="1" applyBorder="1" applyAlignment="1">
      <alignment horizontal="center"/>
    </xf>
    <xf numFmtId="0" fontId="25" fillId="33" borderId="13" xfId="0" applyNumberFormat="1" applyFont="1" applyFill="1" applyBorder="1" applyAlignment="1" applyProtection="1">
      <alignment horizontal="center"/>
      <protection/>
    </xf>
    <xf numFmtId="20" fontId="25" fillId="33" borderId="28" xfId="0" applyNumberFormat="1" applyFont="1" applyFill="1" applyBorder="1" applyAlignment="1">
      <alignment horizontal="center"/>
    </xf>
    <xf numFmtId="20" fontId="25" fillId="33" borderId="25" xfId="0" applyNumberFormat="1" applyFont="1" applyFill="1" applyBorder="1" applyAlignment="1">
      <alignment horizontal="center"/>
    </xf>
    <xf numFmtId="0" fontId="25" fillId="33" borderId="22" xfId="0" applyFont="1" applyFill="1" applyBorder="1" applyAlignment="1" applyProtection="1">
      <alignment horizontal="center"/>
      <protection locked="0"/>
    </xf>
    <xf numFmtId="20" fontId="25" fillId="33" borderId="0" xfId="0" applyNumberFormat="1" applyFont="1" applyFill="1" applyBorder="1" applyAlignment="1" applyProtection="1">
      <alignment horizontal="left"/>
      <protection/>
    </xf>
    <xf numFmtId="0" fontId="25" fillId="33" borderId="0" xfId="0" applyNumberFormat="1" applyFont="1" applyFill="1" applyAlignment="1" applyProtection="1">
      <alignment horizontal="left"/>
      <protection/>
    </xf>
    <xf numFmtId="20" fontId="25" fillId="33" borderId="11" xfId="0" applyNumberFormat="1" applyFont="1" applyFill="1" applyBorder="1" applyAlignment="1" applyProtection="1">
      <alignment horizontal="left"/>
      <protection/>
    </xf>
    <xf numFmtId="20" fontId="25" fillId="33" borderId="27" xfId="0" applyNumberFormat="1" applyFont="1" applyFill="1" applyBorder="1" applyAlignment="1" applyProtection="1">
      <alignment horizontal="left"/>
      <protection/>
    </xf>
    <xf numFmtId="20" fontId="25" fillId="33" borderId="27" xfId="0" applyNumberFormat="1" applyFont="1" applyFill="1" applyBorder="1" applyAlignment="1">
      <alignment horizontal="left"/>
    </xf>
    <xf numFmtId="20" fontId="25" fillId="33" borderId="24" xfId="0" applyNumberFormat="1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 locked="0"/>
    </xf>
    <xf numFmtId="0" fontId="26" fillId="33" borderId="10" xfId="0" applyFont="1" applyFill="1" applyBorder="1" applyAlignment="1">
      <alignment/>
    </xf>
    <xf numFmtId="0" fontId="25" fillId="33" borderId="12" xfId="0" applyFont="1" applyFill="1" applyBorder="1" applyAlignment="1" applyProtection="1">
      <alignment/>
      <protection/>
    </xf>
    <xf numFmtId="0" fontId="25" fillId="33" borderId="14" xfId="0" applyFont="1" applyFill="1" applyBorder="1" applyAlignment="1" applyProtection="1">
      <alignment/>
      <protection/>
    </xf>
    <xf numFmtId="0" fontId="25" fillId="33" borderId="27" xfId="0" applyFont="1" applyFill="1" applyBorder="1" applyAlignment="1">
      <alignment horizontal="center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>
      <alignment/>
    </xf>
    <xf numFmtId="0" fontId="25" fillId="33" borderId="28" xfId="0" applyFont="1" applyFill="1" applyBorder="1" applyAlignment="1">
      <alignment horizontal="center" vertical="center"/>
    </xf>
    <xf numFmtId="0" fontId="25" fillId="33" borderId="25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/>
    </xf>
    <xf numFmtId="20" fontId="25" fillId="33" borderId="27" xfId="0" applyNumberFormat="1" applyFont="1" applyFill="1" applyBorder="1" applyAlignment="1" applyProtection="1">
      <alignment horizontal="center"/>
      <protection/>
    </xf>
    <xf numFmtId="20" fontId="25" fillId="33" borderId="27" xfId="0" applyNumberFormat="1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26" fillId="33" borderId="0" xfId="0" applyFont="1" applyFill="1" applyBorder="1" applyAlignment="1" applyProtection="1">
      <alignment horizontal="left"/>
      <protection/>
    </xf>
    <xf numFmtId="0" fontId="26" fillId="33" borderId="11" xfId="0" applyNumberFormat="1" applyFont="1" applyFill="1" applyBorder="1" applyAlignment="1" applyProtection="1">
      <alignment horizontal="left"/>
      <protection/>
    </xf>
    <xf numFmtId="0" fontId="26" fillId="33" borderId="0" xfId="0" applyNumberFormat="1" applyFont="1" applyFill="1" applyBorder="1" applyAlignment="1" applyProtection="1">
      <alignment horizontal="left"/>
      <protection/>
    </xf>
    <xf numFmtId="20" fontId="26" fillId="33" borderId="0" xfId="0" applyNumberFormat="1" applyFont="1" applyFill="1" applyBorder="1" applyAlignment="1" applyProtection="1">
      <alignment horizontal="center"/>
      <protection/>
    </xf>
    <xf numFmtId="0" fontId="26" fillId="33" borderId="11" xfId="0" applyNumberFormat="1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left"/>
      <protection locked="0"/>
    </xf>
    <xf numFmtId="0" fontId="25" fillId="33" borderId="0" xfId="0" applyFont="1" applyFill="1" applyAlignment="1" applyProtection="1">
      <alignment/>
      <protection locked="0"/>
    </xf>
    <xf numFmtId="0" fontId="26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5" fillId="33" borderId="12" xfId="0" applyFont="1" applyFill="1" applyBorder="1" applyAlignment="1" applyProtection="1">
      <alignment horizontal="center"/>
      <protection locked="0"/>
    </xf>
    <xf numFmtId="0" fontId="25" fillId="33" borderId="10" xfId="0" applyNumberFormat="1" applyFont="1" applyFill="1" applyBorder="1" applyAlignment="1" applyProtection="1">
      <alignment horizontal="center"/>
      <protection/>
    </xf>
    <xf numFmtId="0" fontId="25" fillId="33" borderId="10" xfId="0" applyNumberFormat="1" applyFont="1" applyFill="1" applyBorder="1" applyAlignment="1" applyProtection="1">
      <alignment horizontal="center"/>
      <protection/>
    </xf>
    <xf numFmtId="0" fontId="26" fillId="33" borderId="0" xfId="0" applyFont="1" applyFill="1" applyAlignment="1" applyProtection="1">
      <alignment horizontal="center"/>
      <protection/>
    </xf>
    <xf numFmtId="0" fontId="25" fillId="33" borderId="0" xfId="0" applyFont="1" applyFill="1" applyAlignment="1" applyProtection="1">
      <alignment horizontal="center"/>
      <protection locked="0"/>
    </xf>
    <xf numFmtId="20" fontId="26" fillId="33" borderId="11" xfId="0" applyNumberFormat="1" applyFont="1" applyFill="1" applyBorder="1" applyAlignment="1" applyProtection="1">
      <alignment horizontal="center"/>
      <protection/>
    </xf>
    <xf numFmtId="0" fontId="25" fillId="33" borderId="27" xfId="0" applyFont="1" applyFill="1" applyBorder="1" applyAlignment="1">
      <alignment horizontal="center" vertical="center"/>
    </xf>
    <xf numFmtId="0" fontId="25" fillId="33" borderId="24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5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left"/>
    </xf>
    <xf numFmtId="0" fontId="26" fillId="33" borderId="10" xfId="0" applyFont="1" applyFill="1" applyBorder="1" applyAlignment="1">
      <alignment horizontal="left"/>
    </xf>
    <xf numFmtId="0" fontId="26" fillId="33" borderId="20" xfId="0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 horizontal="left"/>
      <protection/>
    </xf>
    <xf numFmtId="0" fontId="26" fillId="33" borderId="27" xfId="0" applyFont="1" applyFill="1" applyBorder="1" applyAlignment="1">
      <alignment horizontal="left"/>
    </xf>
    <xf numFmtId="0" fontId="26" fillId="33" borderId="24" xfId="0" applyFont="1" applyFill="1" applyBorder="1" applyAlignment="1">
      <alignment horizontal="left"/>
    </xf>
    <xf numFmtId="0" fontId="25" fillId="33" borderId="0" xfId="0" applyFont="1" applyFill="1" applyAlignment="1" applyProtection="1">
      <alignment horizontal="left"/>
      <protection locked="0"/>
    </xf>
    <xf numFmtId="0" fontId="26" fillId="33" borderId="11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26" fillId="33" borderId="11" xfId="0" applyFont="1" applyFill="1" applyBorder="1" applyAlignment="1" applyProtection="1">
      <alignment horizontal="center"/>
      <protection/>
    </xf>
    <xf numFmtId="189" fontId="25" fillId="33" borderId="20" xfId="0" applyNumberFormat="1" applyFont="1" applyFill="1" applyBorder="1" applyAlignment="1" applyProtection="1">
      <alignment horizontal="center"/>
      <protection locked="0"/>
    </xf>
    <xf numFmtId="189" fontId="25" fillId="33" borderId="10" xfId="0" applyNumberFormat="1" applyFont="1" applyFill="1" applyBorder="1" applyAlignment="1" applyProtection="1">
      <alignment horizontal="center"/>
      <protection locked="0"/>
    </xf>
    <xf numFmtId="189" fontId="25" fillId="33" borderId="14" xfId="0" applyNumberFormat="1" applyFont="1" applyFill="1" applyBorder="1" applyAlignment="1" applyProtection="1">
      <alignment horizontal="center"/>
      <protection locked="0"/>
    </xf>
    <xf numFmtId="0" fontId="26" fillId="33" borderId="20" xfId="0" applyFont="1" applyFill="1" applyBorder="1" applyAlignment="1" applyProtection="1">
      <alignment horizontal="center" wrapText="1"/>
      <protection locked="0"/>
    </xf>
    <xf numFmtId="0" fontId="26" fillId="33" borderId="10" xfId="0" applyFont="1" applyFill="1" applyBorder="1" applyAlignment="1" applyProtection="1">
      <alignment horizontal="center" wrapText="1"/>
      <protection locked="0"/>
    </xf>
    <xf numFmtId="0" fontId="26" fillId="33" borderId="14" xfId="0" applyFont="1" applyFill="1" applyBorder="1" applyAlignment="1" applyProtection="1">
      <alignment horizontal="center" wrapText="1"/>
      <protection locked="0"/>
    </xf>
    <xf numFmtId="0" fontId="26" fillId="33" borderId="20" xfId="0" applyFont="1" applyFill="1" applyBorder="1" applyAlignment="1" applyProtection="1">
      <alignment horizontal="center"/>
      <protection locked="0"/>
    </xf>
    <xf numFmtId="0" fontId="26" fillId="33" borderId="10" xfId="0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 horizontal="center"/>
      <protection locked="0"/>
    </xf>
    <xf numFmtId="0" fontId="25" fillId="33" borderId="20" xfId="0" applyFont="1" applyFill="1" applyBorder="1" applyAlignment="1" applyProtection="1">
      <alignment horizontal="center"/>
      <protection locked="0"/>
    </xf>
    <xf numFmtId="0" fontId="25" fillId="33" borderId="10" xfId="0" applyFont="1" applyFill="1" applyBorder="1" applyAlignment="1" applyProtection="1">
      <alignment horizontal="center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26" fillId="33" borderId="10" xfId="0" applyFont="1" applyFill="1" applyBorder="1" applyAlignment="1">
      <alignment horizontal="center"/>
    </xf>
    <xf numFmtId="0" fontId="26" fillId="33" borderId="12" xfId="0" applyFont="1" applyFill="1" applyBorder="1" applyAlignment="1" applyProtection="1">
      <alignment horizontal="center"/>
      <protection/>
    </xf>
    <xf numFmtId="0" fontId="26" fillId="33" borderId="14" xfId="0" applyFont="1" applyFill="1" applyBorder="1" applyAlignment="1">
      <alignment horizontal="left"/>
    </xf>
    <xf numFmtId="0" fontId="25" fillId="33" borderId="12" xfId="0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25" fillId="33" borderId="11" xfId="0" applyNumberFormat="1" applyFont="1" applyFill="1" applyBorder="1" applyAlignment="1">
      <alignment horizontal="center"/>
    </xf>
    <xf numFmtId="0" fontId="25" fillId="33" borderId="24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20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5" fillId="33" borderId="10" xfId="0" applyNumberFormat="1" applyFont="1" applyFill="1" applyBorder="1" applyAlignment="1">
      <alignment horizontal="center"/>
    </xf>
    <xf numFmtId="0" fontId="25" fillId="33" borderId="14" xfId="0" applyNumberFormat="1" applyFont="1" applyFill="1" applyBorder="1" applyAlignment="1">
      <alignment horizontal="center"/>
    </xf>
    <xf numFmtId="0" fontId="25" fillId="33" borderId="20" xfId="0" applyFont="1" applyFill="1" applyBorder="1" applyAlignment="1" applyProtection="1">
      <alignment horizontal="left"/>
      <protection locked="0"/>
    </xf>
    <xf numFmtId="0" fontId="25" fillId="33" borderId="10" xfId="0" applyFont="1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left"/>
      <protection locked="0"/>
    </xf>
    <xf numFmtId="0" fontId="25" fillId="33" borderId="11" xfId="0" applyFont="1" applyFill="1" applyBorder="1" applyAlignment="1" applyProtection="1">
      <alignment horizontal="center"/>
      <protection/>
    </xf>
    <xf numFmtId="0" fontId="25" fillId="33" borderId="20" xfId="0" applyFont="1" applyFill="1" applyBorder="1" applyAlignment="1" applyProtection="1">
      <alignment horizontal="left"/>
      <protection/>
    </xf>
    <xf numFmtId="0" fontId="25" fillId="33" borderId="14" xfId="0" applyFont="1" applyFill="1" applyBorder="1" applyAlignment="1" applyProtection="1">
      <alignment horizontal="left"/>
      <protection/>
    </xf>
    <xf numFmtId="0" fontId="25" fillId="33" borderId="21" xfId="0" applyFont="1" applyFill="1" applyBorder="1" applyAlignment="1">
      <alignment horizontal="center" wrapText="1"/>
    </xf>
    <xf numFmtId="0" fontId="25" fillId="33" borderId="23" xfId="0" applyFont="1" applyFill="1" applyBorder="1" applyAlignment="1">
      <alignment horizontal="center" wrapText="1"/>
    </xf>
    <xf numFmtId="0" fontId="25" fillId="33" borderId="27" xfId="0" applyNumberFormat="1" applyFont="1" applyFill="1" applyBorder="1" applyAlignment="1">
      <alignment horizontal="center"/>
    </xf>
    <xf numFmtId="20" fontId="26" fillId="33" borderId="12" xfId="0" applyNumberFormat="1" applyFont="1" applyFill="1" applyBorder="1" applyAlignment="1" applyProtection="1">
      <alignment horizontal="center"/>
      <protection/>
    </xf>
    <xf numFmtId="0" fontId="25" fillId="33" borderId="26" xfId="0" applyNumberFormat="1" applyFont="1" applyFill="1" applyBorder="1" applyAlignment="1">
      <alignment horizontal="center"/>
    </xf>
    <xf numFmtId="0" fontId="25" fillId="33" borderId="29" xfId="0" applyNumberFormat="1" applyFont="1" applyFill="1" applyBorder="1" applyAlignment="1">
      <alignment horizontal="center"/>
    </xf>
    <xf numFmtId="0" fontId="25" fillId="33" borderId="10" xfId="0" applyNumberFormat="1" applyFont="1" applyFill="1" applyBorder="1" applyAlignment="1" applyProtection="1">
      <alignment horizontal="center"/>
      <protection/>
    </xf>
    <xf numFmtId="0" fontId="25" fillId="33" borderId="14" xfId="0" applyNumberFormat="1" applyFont="1" applyFill="1" applyBorder="1" applyAlignment="1" applyProtection="1">
      <alignment horizontal="center"/>
      <protection/>
    </xf>
    <xf numFmtId="0" fontId="25" fillId="33" borderId="20" xfId="0" applyNumberFormat="1" applyFont="1" applyFill="1" applyBorder="1" applyAlignment="1" applyProtection="1">
      <alignment horizontal="center"/>
      <protection/>
    </xf>
    <xf numFmtId="0" fontId="26" fillId="33" borderId="20" xfId="0" applyFont="1" applyFill="1" applyBorder="1" applyAlignment="1" applyProtection="1">
      <alignment horizontal="center"/>
      <protection/>
    </xf>
    <xf numFmtId="0" fontId="26" fillId="33" borderId="14" xfId="0" applyFont="1" applyFill="1" applyBorder="1" applyAlignment="1" applyProtection="1">
      <alignment horizontal="center"/>
      <protection/>
    </xf>
    <xf numFmtId="0" fontId="25" fillId="33" borderId="27" xfId="0" applyNumberFormat="1" applyFont="1" applyFill="1" applyBorder="1" applyAlignment="1" applyProtection="1">
      <alignment horizontal="center"/>
      <protection/>
    </xf>
    <xf numFmtId="0" fontId="25" fillId="33" borderId="24" xfId="0" applyNumberFormat="1" applyFont="1" applyFill="1" applyBorder="1" applyAlignment="1" applyProtection="1">
      <alignment horizontal="center"/>
      <protection/>
    </xf>
    <xf numFmtId="20" fontId="26" fillId="33" borderId="12" xfId="0" applyNumberFormat="1" applyFont="1" applyFill="1" applyBorder="1" applyAlignment="1" applyProtection="1">
      <alignment horizontal="center" wrapText="1"/>
      <protection/>
    </xf>
    <xf numFmtId="0" fontId="26" fillId="33" borderId="12" xfId="0" applyFont="1" applyFill="1" applyBorder="1" applyAlignment="1">
      <alignment horizontal="left"/>
    </xf>
    <xf numFmtId="0" fontId="25" fillId="33" borderId="27" xfId="0" applyFont="1" applyFill="1" applyBorder="1" applyAlignment="1" applyProtection="1">
      <alignment horizontal="left"/>
      <protection/>
    </xf>
    <xf numFmtId="0" fontId="25" fillId="33" borderId="24" xfId="0" applyFont="1" applyFill="1" applyBorder="1" applyAlignment="1" applyProtection="1">
      <alignment horizontal="left"/>
      <protection/>
    </xf>
    <xf numFmtId="20" fontId="26" fillId="33" borderId="20" xfId="0" applyNumberFormat="1" applyFont="1" applyFill="1" applyBorder="1" applyAlignment="1">
      <alignment horizontal="center"/>
    </xf>
    <xf numFmtId="20" fontId="26" fillId="33" borderId="14" xfId="0" applyNumberFormat="1" applyFont="1" applyFill="1" applyBorder="1" applyAlignment="1">
      <alignment horizontal="center"/>
    </xf>
    <xf numFmtId="0" fontId="25" fillId="33" borderId="20" xfId="0" applyNumberFormat="1" applyFont="1" applyFill="1" applyBorder="1" applyAlignment="1">
      <alignment horizontal="center"/>
    </xf>
    <xf numFmtId="0" fontId="25" fillId="33" borderId="26" xfId="0" applyFont="1" applyFill="1" applyBorder="1" applyAlignment="1" applyProtection="1">
      <alignment horizontal="left"/>
      <protection/>
    </xf>
    <xf numFmtId="0" fontId="25" fillId="33" borderId="29" xfId="0" applyFont="1" applyFill="1" applyBorder="1" applyAlignment="1" applyProtection="1">
      <alignment horizontal="left"/>
      <protection/>
    </xf>
    <xf numFmtId="2" fontId="26" fillId="33" borderId="12" xfId="0" applyNumberFormat="1" applyFont="1" applyFill="1" applyBorder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26" fillId="33" borderId="0" xfId="0" applyFont="1" applyFill="1" applyAlignment="1">
      <alignment horizontal="center"/>
    </xf>
    <xf numFmtId="0" fontId="26" fillId="33" borderId="11" xfId="0" applyNumberFormat="1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showZeros="0" tabSelected="1" view="pageBreakPreview" zoomScale="70" zoomScaleNormal="70" zoomScaleSheetLayoutView="70" workbookViewId="0" topLeftCell="A1">
      <selection activeCell="N25" sqref="N25:O25"/>
    </sheetView>
  </sheetViews>
  <sheetFormatPr defaultColWidth="9.125" defaultRowHeight="12.75"/>
  <cols>
    <col min="1" max="1" width="3.50390625" style="13" customWidth="1"/>
    <col min="2" max="2" width="9.625" style="13" customWidth="1"/>
    <col min="3" max="3" width="30.875" style="13" customWidth="1"/>
    <col min="4" max="4" width="5.875" style="13" customWidth="1"/>
    <col min="5" max="5" width="8.375" style="13" customWidth="1"/>
    <col min="6" max="7" width="7.875" style="13" customWidth="1"/>
    <col min="8" max="13" width="6.625" style="48" hidden="1" customWidth="1"/>
    <col min="14" max="15" width="7.875" style="13" customWidth="1"/>
    <col min="16" max="21" width="6.625" style="48" hidden="1" customWidth="1"/>
    <col min="22" max="23" width="7.875" style="13" customWidth="1"/>
    <col min="24" max="29" width="6.625" style="48" hidden="1" customWidth="1"/>
    <col min="30" max="31" width="7.875" style="13" customWidth="1"/>
    <col min="32" max="37" width="6.625" style="13" hidden="1" customWidth="1"/>
    <col min="38" max="38" width="7.875" style="13" customWidth="1"/>
    <col min="39" max="39" width="9.50390625" style="13" customWidth="1"/>
    <col min="40" max="45" width="6.625" style="13" hidden="1" customWidth="1"/>
    <col min="46" max="46" width="9.125" style="148" customWidth="1"/>
    <col min="47" max="48" width="9.125" style="1" hidden="1" customWidth="1"/>
    <col min="49" max="49" width="37.625" style="1" hidden="1" customWidth="1"/>
    <col min="50" max="50" width="28.00390625" style="1" hidden="1" customWidth="1"/>
    <col min="51" max="55" width="9.125" style="1" hidden="1" customWidth="1"/>
    <col min="56" max="58" width="9.125" style="1" customWidth="1"/>
    <col min="59" max="16384" width="9.125" style="1" customWidth="1"/>
  </cols>
  <sheetData>
    <row r="1" spans="1:46" s="2" customFormat="1" ht="12.75">
      <c r="A1" s="13"/>
      <c r="B1" s="13"/>
      <c r="C1" s="225" t="s">
        <v>21</v>
      </c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13"/>
      <c r="AO1" s="13"/>
      <c r="AP1" s="13"/>
      <c r="AQ1" s="13"/>
      <c r="AR1" s="13"/>
      <c r="AS1" s="13"/>
      <c r="AT1" s="5"/>
    </row>
    <row r="2" spans="1:46" s="2" customFormat="1" ht="12.75">
      <c r="A2" s="13"/>
      <c r="B2" s="13"/>
      <c r="C2" s="226" t="s">
        <v>22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13"/>
      <c r="AO2" s="13"/>
      <c r="AP2" s="13"/>
      <c r="AQ2" s="13"/>
      <c r="AR2" s="13"/>
      <c r="AS2" s="13"/>
      <c r="AT2" s="5"/>
    </row>
    <row r="3" spans="1:46" s="2" customFormat="1" ht="12.75">
      <c r="A3" s="13"/>
      <c r="B3" s="13"/>
      <c r="C3" s="13"/>
      <c r="D3" s="13"/>
      <c r="E3" s="13"/>
      <c r="F3" s="13"/>
      <c r="G3" s="13"/>
      <c r="H3" s="48"/>
      <c r="I3" s="48"/>
      <c r="J3" s="48"/>
      <c r="K3" s="48"/>
      <c r="L3" s="48"/>
      <c r="M3" s="48"/>
      <c r="N3" s="13"/>
      <c r="O3" s="13"/>
      <c r="P3" s="48"/>
      <c r="Q3" s="48"/>
      <c r="R3" s="48"/>
      <c r="S3" s="48"/>
      <c r="T3" s="48"/>
      <c r="U3" s="48"/>
      <c r="V3" s="13"/>
      <c r="W3" s="13"/>
      <c r="X3" s="48"/>
      <c r="Y3" s="48"/>
      <c r="Z3" s="48"/>
      <c r="AA3" s="48"/>
      <c r="AB3" s="48"/>
      <c r="AC3" s="48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5"/>
    </row>
    <row r="4" spans="1:58" s="3" customFormat="1" ht="15.75" customHeight="1">
      <c r="A4" s="49"/>
      <c r="B4" s="184" t="s">
        <v>60</v>
      </c>
      <c r="C4" s="184"/>
      <c r="D4" s="186" t="s">
        <v>71</v>
      </c>
      <c r="E4" s="186"/>
      <c r="F4" s="184" t="s">
        <v>64</v>
      </c>
      <c r="G4" s="184"/>
      <c r="H4" s="184"/>
      <c r="I4" s="184"/>
      <c r="J4" s="184"/>
      <c r="K4" s="184"/>
      <c r="L4" s="184"/>
      <c r="M4" s="184"/>
      <c r="N4" s="184"/>
      <c r="O4" s="184"/>
      <c r="P4" s="50"/>
      <c r="Q4" s="50"/>
      <c r="R4" s="50"/>
      <c r="S4" s="50"/>
      <c r="T4" s="50"/>
      <c r="U4" s="50"/>
      <c r="V4" s="180" t="s">
        <v>63</v>
      </c>
      <c r="W4" s="181"/>
      <c r="X4" s="181"/>
      <c r="Y4" s="181"/>
      <c r="Z4" s="181"/>
      <c r="AA4" s="181"/>
      <c r="AB4" s="181"/>
      <c r="AC4" s="181"/>
      <c r="AD4" s="181"/>
      <c r="AE4" s="182"/>
      <c r="AF4" s="51"/>
      <c r="AG4" s="51"/>
      <c r="AH4" s="51"/>
      <c r="AI4" s="51"/>
      <c r="AJ4" s="51"/>
      <c r="AK4" s="51"/>
      <c r="AL4" s="52" t="s">
        <v>75</v>
      </c>
      <c r="AM4" s="171">
        <v>0.760871</v>
      </c>
      <c r="AN4" s="172"/>
      <c r="AO4" s="172"/>
      <c r="AP4" s="172"/>
      <c r="AQ4" s="172"/>
      <c r="AR4" s="172"/>
      <c r="AS4" s="172"/>
      <c r="AT4" s="173"/>
      <c r="BF4" s="4"/>
    </row>
    <row r="5" spans="1:58" s="2" customFormat="1" ht="12.75">
      <c r="A5" s="13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BE5" s="4"/>
      <c r="BF5" s="4"/>
    </row>
    <row r="6" spans="1:58" s="2" customFormat="1" ht="12.75">
      <c r="A6" s="13"/>
      <c r="B6" s="53"/>
      <c r="C6" s="46" t="s">
        <v>65</v>
      </c>
      <c r="D6" s="196"/>
      <c r="E6" s="197"/>
      <c r="F6" s="197"/>
      <c r="G6" s="198"/>
      <c r="H6" s="54"/>
      <c r="I6" s="54"/>
      <c r="J6" s="54"/>
      <c r="K6" s="54"/>
      <c r="L6" s="54"/>
      <c r="M6" s="54"/>
      <c r="N6" s="159" t="s">
        <v>1</v>
      </c>
      <c r="O6" s="160"/>
      <c r="P6" s="160"/>
      <c r="Q6" s="160"/>
      <c r="R6" s="160"/>
      <c r="S6" s="160"/>
      <c r="T6" s="160"/>
      <c r="U6" s="160"/>
      <c r="V6" s="160"/>
      <c r="W6" s="185"/>
      <c r="X6" s="199"/>
      <c r="Y6" s="199"/>
      <c r="Z6" s="54"/>
      <c r="AA6" s="54"/>
      <c r="AB6" s="54"/>
      <c r="AC6" s="54"/>
      <c r="AD6" s="180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2"/>
      <c r="BE6" s="4"/>
      <c r="BF6" s="4"/>
    </row>
    <row r="7" spans="1:58" s="2" customFormat="1" ht="12.75">
      <c r="A7" s="13"/>
      <c r="B7" s="55"/>
      <c r="C7" s="46" t="s">
        <v>0</v>
      </c>
      <c r="D7" s="196"/>
      <c r="E7" s="197"/>
      <c r="F7" s="197"/>
      <c r="G7" s="198"/>
      <c r="H7" s="56"/>
      <c r="I7" s="56"/>
      <c r="J7" s="56"/>
      <c r="K7" s="56"/>
      <c r="L7" s="56"/>
      <c r="M7" s="56"/>
      <c r="N7" s="159" t="s">
        <v>18</v>
      </c>
      <c r="O7" s="160"/>
      <c r="P7" s="160"/>
      <c r="Q7" s="160"/>
      <c r="R7" s="160"/>
      <c r="S7" s="160"/>
      <c r="T7" s="160"/>
      <c r="U7" s="160"/>
      <c r="V7" s="160"/>
      <c r="W7" s="185"/>
      <c r="X7" s="56"/>
      <c r="Y7" s="56"/>
      <c r="Z7" s="56"/>
      <c r="AA7" s="56"/>
      <c r="AB7" s="56"/>
      <c r="AC7" s="56"/>
      <c r="AD7" s="174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6"/>
      <c r="BE7" s="4"/>
      <c r="BF7" s="27"/>
    </row>
    <row r="8" spans="1:58" s="2" customFormat="1" ht="12.75">
      <c r="A8" s="13"/>
      <c r="B8" s="57"/>
      <c r="C8" s="46" t="s">
        <v>15</v>
      </c>
      <c r="D8" s="196"/>
      <c r="E8" s="197"/>
      <c r="F8" s="197"/>
      <c r="G8" s="198"/>
      <c r="H8" s="58"/>
      <c r="I8" s="58"/>
      <c r="J8" s="58"/>
      <c r="K8" s="58"/>
      <c r="L8" s="58"/>
      <c r="M8" s="58"/>
      <c r="N8" s="159" t="s">
        <v>17</v>
      </c>
      <c r="O8" s="160"/>
      <c r="P8" s="160"/>
      <c r="Q8" s="160"/>
      <c r="R8" s="160"/>
      <c r="S8" s="160"/>
      <c r="T8" s="160"/>
      <c r="U8" s="160"/>
      <c r="V8" s="160"/>
      <c r="W8" s="185"/>
      <c r="X8" s="58"/>
      <c r="Y8" s="58"/>
      <c r="Z8" s="58"/>
      <c r="AA8" s="58"/>
      <c r="AB8" s="58"/>
      <c r="AC8" s="58"/>
      <c r="AD8" s="177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9"/>
      <c r="BE8" s="4"/>
      <c r="BF8" s="4"/>
    </row>
    <row r="9" spans="1:46" s="2" customFormat="1" ht="12.75">
      <c r="A9" s="13"/>
      <c r="B9" s="183" t="s">
        <v>11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</row>
    <row r="10" spans="1:46" s="2" customFormat="1" ht="12.75">
      <c r="A10" s="13"/>
      <c r="B10" s="159" t="s">
        <v>27</v>
      </c>
      <c r="C10" s="185"/>
      <c r="D10" s="59"/>
      <c r="E10" s="191"/>
      <c r="F10" s="191"/>
      <c r="G10" s="191"/>
      <c r="H10" s="60"/>
      <c r="I10" s="60"/>
      <c r="J10" s="60"/>
      <c r="K10" s="60"/>
      <c r="L10" s="60"/>
      <c r="M10" s="60" t="s">
        <v>14</v>
      </c>
      <c r="N10" s="59"/>
      <c r="O10" s="59" t="s">
        <v>5</v>
      </c>
      <c r="P10" s="60"/>
      <c r="Q10" s="60"/>
      <c r="R10" s="60"/>
      <c r="S10" s="60"/>
      <c r="T10" s="60"/>
      <c r="U10" s="60"/>
      <c r="V10" s="59"/>
      <c r="W10" s="59"/>
      <c r="X10" s="60"/>
      <c r="Y10" s="60"/>
      <c r="Z10" s="60"/>
      <c r="AA10" s="60"/>
      <c r="AB10" s="60"/>
      <c r="AC10" s="60"/>
      <c r="AD10" s="59"/>
      <c r="AE10" s="59"/>
      <c r="AF10" s="59"/>
      <c r="AG10" s="59"/>
      <c r="AH10" s="59"/>
      <c r="AI10" s="59"/>
      <c r="AJ10" s="59"/>
      <c r="AK10" s="59"/>
      <c r="AL10" s="59"/>
      <c r="AM10" s="61"/>
      <c r="AN10" s="62"/>
      <c r="AO10" s="62"/>
      <c r="AP10" s="62"/>
      <c r="AQ10" s="62"/>
      <c r="AR10" s="62"/>
      <c r="AS10" s="62"/>
      <c r="AT10" s="63"/>
    </row>
    <row r="11" spans="1:46" s="2" customFormat="1" ht="13.5" thickBot="1">
      <c r="A11" s="13"/>
      <c r="B11" s="53"/>
      <c r="C11" s="53"/>
      <c r="D11" s="64"/>
      <c r="E11" s="202" t="s">
        <v>33</v>
      </c>
      <c r="F11" s="155" t="s">
        <v>16</v>
      </c>
      <c r="G11" s="156"/>
      <c r="H11" s="65"/>
      <c r="I11" s="66"/>
      <c r="J11" s="66"/>
      <c r="K11" s="66"/>
      <c r="L11" s="66"/>
      <c r="M11" s="66"/>
      <c r="N11" s="155" t="s">
        <v>6</v>
      </c>
      <c r="O11" s="156"/>
      <c r="P11" s="67"/>
      <c r="Q11" s="67"/>
      <c r="R11" s="67"/>
      <c r="S11" s="67"/>
      <c r="T11" s="67"/>
      <c r="U11" s="67"/>
      <c r="V11" s="155" t="s">
        <v>19</v>
      </c>
      <c r="W11" s="156"/>
      <c r="X11" s="67"/>
      <c r="Y11" s="67"/>
      <c r="Z11" s="67"/>
      <c r="AA11" s="67"/>
      <c r="AB11" s="67"/>
      <c r="AC11" s="67"/>
      <c r="AD11" s="155" t="s">
        <v>20</v>
      </c>
      <c r="AE11" s="156"/>
      <c r="AF11" s="67"/>
      <c r="AG11" s="67"/>
      <c r="AH11" s="67"/>
      <c r="AI11" s="67"/>
      <c r="AJ11" s="67"/>
      <c r="AK11" s="68"/>
      <c r="AL11" s="155" t="s">
        <v>7</v>
      </c>
      <c r="AM11" s="156"/>
      <c r="AN11" s="69"/>
      <c r="AO11" s="69"/>
      <c r="AP11" s="69"/>
      <c r="AQ11" s="69"/>
      <c r="AR11" s="69"/>
      <c r="AS11" s="69"/>
      <c r="AT11" s="187" t="s">
        <v>78</v>
      </c>
    </row>
    <row r="12" spans="1:48" s="2" customFormat="1" ht="27" thickBot="1" thickTop="1">
      <c r="A12" s="13"/>
      <c r="B12" s="70" t="s">
        <v>2</v>
      </c>
      <c r="C12" s="70" t="s">
        <v>3</v>
      </c>
      <c r="D12" s="71" t="s">
        <v>4</v>
      </c>
      <c r="E12" s="203"/>
      <c r="F12" s="157"/>
      <c r="G12" s="158"/>
      <c r="H12" s="72"/>
      <c r="I12" s="72"/>
      <c r="J12" s="72"/>
      <c r="K12" s="72"/>
      <c r="L12" s="72"/>
      <c r="M12" s="72"/>
      <c r="N12" s="157"/>
      <c r="O12" s="158"/>
      <c r="P12" s="73"/>
      <c r="Q12" s="73"/>
      <c r="R12" s="73"/>
      <c r="S12" s="73"/>
      <c r="T12" s="73"/>
      <c r="U12" s="73"/>
      <c r="V12" s="157"/>
      <c r="W12" s="158"/>
      <c r="X12" s="67"/>
      <c r="Y12" s="67"/>
      <c r="Z12" s="67"/>
      <c r="AA12" s="67"/>
      <c r="AB12" s="67"/>
      <c r="AC12" s="67"/>
      <c r="AD12" s="157"/>
      <c r="AE12" s="158"/>
      <c r="AF12" s="67"/>
      <c r="AG12" s="67"/>
      <c r="AH12" s="67"/>
      <c r="AI12" s="67"/>
      <c r="AJ12" s="67"/>
      <c r="AK12" s="68"/>
      <c r="AL12" s="157"/>
      <c r="AM12" s="158"/>
      <c r="AN12" s="74"/>
      <c r="AO12" s="74"/>
      <c r="AP12" s="74"/>
      <c r="AQ12" s="74"/>
      <c r="AR12" s="74"/>
      <c r="AS12" s="74"/>
      <c r="AT12" s="188"/>
      <c r="AU12" s="28">
        <v>0.3541666666666667</v>
      </c>
      <c r="AV12" s="28">
        <v>0.3854166666666667</v>
      </c>
    </row>
    <row r="13" spans="1:55" s="2" customFormat="1" ht="15.75" customHeight="1" thickTop="1">
      <c r="A13" s="13"/>
      <c r="B13" s="51"/>
      <c r="C13" s="75"/>
      <c r="D13" s="76"/>
      <c r="E13" s="66">
        <f>M13+U13+AC13+AK13+AS13</f>
        <v>0</v>
      </c>
      <c r="F13" s="77"/>
      <c r="G13" s="78"/>
      <c r="H13" s="6">
        <f aca="true" t="shared" si="0" ref="H13:H23">G13-F13</f>
        <v>0</v>
      </c>
      <c r="I13" s="7">
        <f aca="true" t="shared" si="1" ref="I13:I23">HOUR(H13)</f>
        <v>0</v>
      </c>
      <c r="J13" s="7">
        <f aca="true" t="shared" si="2" ref="J13:J23">MINUTE(H13)</f>
        <v>0</v>
      </c>
      <c r="K13" s="7">
        <f aca="true" t="shared" si="3" ref="K13:K23">IF(I13=1,60,IF(I13=2,120,IF(I13=3,180,IF(I13=4,240,IF(I13=5,300,IF(I13=6,360,IF(I13=7,420,IF(I13=8,480,))))))))</f>
        <v>0</v>
      </c>
      <c r="L13" s="8">
        <f aca="true" t="shared" si="4" ref="L13:L23">J13+K13</f>
        <v>0</v>
      </c>
      <c r="M13" s="8">
        <f>TRUNC(L13/45)</f>
        <v>0</v>
      </c>
      <c r="N13" s="77"/>
      <c r="O13" s="78"/>
      <c r="P13" s="6">
        <f aca="true" t="shared" si="5" ref="P13:P23">O13-N13</f>
        <v>0</v>
      </c>
      <c r="Q13" s="7">
        <f aca="true" t="shared" si="6" ref="Q13:Q23">HOUR(P13)</f>
        <v>0</v>
      </c>
      <c r="R13" s="7">
        <f aca="true" t="shared" si="7" ref="R13:R23">MINUTE(P13)</f>
        <v>0</v>
      </c>
      <c r="S13" s="7">
        <f aca="true" t="shared" si="8" ref="S13:S23">IF(Q13=1,60,IF(Q13=2,120,IF(Q13=3,180,IF(Q13=4,240,IF(Q13=5,300,IF(Q13=6,360,IF(Q13=7,420,IF(Q13=8,480,))))))))</f>
        <v>0</v>
      </c>
      <c r="T13" s="8">
        <f aca="true" t="shared" si="9" ref="T13:T23">R13+S13</f>
        <v>0</v>
      </c>
      <c r="U13" s="8">
        <f>TRUNC(T13/45)</f>
        <v>0</v>
      </c>
      <c r="V13" s="77"/>
      <c r="W13" s="78"/>
      <c r="X13" s="6">
        <f aca="true" t="shared" si="10" ref="X13:X23">W13-V13</f>
        <v>0</v>
      </c>
      <c r="Y13" s="7">
        <f aca="true" t="shared" si="11" ref="Y13:Y23">HOUR(X13)</f>
        <v>0</v>
      </c>
      <c r="Z13" s="7">
        <f aca="true" t="shared" si="12" ref="Z13:Z23">MINUTE(X13)</f>
        <v>0</v>
      </c>
      <c r="AA13" s="7">
        <f aca="true" t="shared" si="13" ref="AA13:AA23">IF(Y13=1,60,IF(Y13=2,120,IF(Y13=3,180,IF(Y13=4,240,IF(Y13=5,300,IF(Y13=6,360,IF(Y13=7,420,IF(Y13=8,480,))))))))</f>
        <v>0</v>
      </c>
      <c r="AB13" s="8">
        <f aca="true" t="shared" si="14" ref="AB13:AB23">Z13+AA13</f>
        <v>0</v>
      </c>
      <c r="AC13" s="8">
        <f aca="true" t="shared" si="15" ref="AC13:AC23">TRUNC(AB13/45)</f>
        <v>0</v>
      </c>
      <c r="AD13" s="77"/>
      <c r="AE13" s="78"/>
      <c r="AF13" s="6">
        <f aca="true" t="shared" si="16" ref="AF13:AF23">AE13-AD13</f>
        <v>0</v>
      </c>
      <c r="AG13" s="7">
        <f aca="true" t="shared" si="17" ref="AG13:AG23">HOUR(AF13)</f>
        <v>0</v>
      </c>
      <c r="AH13" s="7">
        <f aca="true" t="shared" si="18" ref="AH13:AH23">MINUTE(AF13)</f>
        <v>0</v>
      </c>
      <c r="AI13" s="7">
        <f aca="true" t="shared" si="19" ref="AI13:AI23">IF(AG13=1,60,IF(AG13=2,120,IF(AG13=3,180,IF(AG13=4,240,IF(AG13=5,300,IF(AG13=6,360,IF(AG13=7,420,IF(AG13=8,480,))))))))</f>
        <v>0</v>
      </c>
      <c r="AJ13" s="8">
        <f aca="true" t="shared" si="20" ref="AJ13:AJ23">AH13+AI13</f>
        <v>0</v>
      </c>
      <c r="AK13" s="79">
        <f aca="true" t="shared" si="21" ref="AK13:AK23">TRUNC(AJ13/45)</f>
        <v>0</v>
      </c>
      <c r="AL13" s="77"/>
      <c r="AM13" s="78"/>
      <c r="AN13" s="6">
        <f aca="true" t="shared" si="22" ref="AN13:AN23">AM13-AL13</f>
        <v>0</v>
      </c>
      <c r="AO13" s="7">
        <f aca="true" t="shared" si="23" ref="AO13:AO23">HOUR(AN13)</f>
        <v>0</v>
      </c>
      <c r="AP13" s="7">
        <f aca="true" t="shared" si="24" ref="AP13:AP23">MINUTE(AN13)</f>
        <v>0</v>
      </c>
      <c r="AQ13" s="7">
        <f aca="true" t="shared" si="25" ref="AQ13:AQ23">IF(AO13=1,60,IF(AO13=2,120,IF(AO13=3,180,IF(AO13=4,240,IF(AO13=5,300,IF(AO13=6,360,IF(AO13=7,420,IF(AO13=8,480,))))))))</f>
        <v>0</v>
      </c>
      <c r="AR13" s="8">
        <f aca="true" t="shared" si="26" ref="AR13:AR23">AP13+AQ13</f>
        <v>0</v>
      </c>
      <c r="AS13" s="8">
        <f aca="true" t="shared" si="27" ref="AS13:AS23">TRUNC(AR13/45)</f>
        <v>0</v>
      </c>
      <c r="AT13" s="80"/>
      <c r="AU13" s="32">
        <v>0.3923611111111111</v>
      </c>
      <c r="AV13" s="32">
        <v>0.4236111111111111</v>
      </c>
      <c r="AW13" s="29" t="s">
        <v>34</v>
      </c>
      <c r="AX13" s="30" t="s">
        <v>45</v>
      </c>
      <c r="AY13" s="30"/>
      <c r="AZ13" s="30"/>
      <c r="BA13" s="30"/>
      <c r="BB13" s="31"/>
      <c r="BC13" s="34"/>
    </row>
    <row r="14" spans="1:55" s="2" customFormat="1" ht="15.75" customHeight="1">
      <c r="A14" s="13"/>
      <c r="B14" s="51"/>
      <c r="C14" s="75"/>
      <c r="D14" s="76"/>
      <c r="E14" s="66">
        <f aca="true" t="shared" si="28" ref="E14:E23">M14+U14+AC14+AK14+AS14</f>
        <v>0</v>
      </c>
      <c r="F14" s="77"/>
      <c r="G14" s="78"/>
      <c r="H14" s="6">
        <f t="shared" si="0"/>
        <v>0</v>
      </c>
      <c r="I14" s="7">
        <f t="shared" si="1"/>
        <v>0</v>
      </c>
      <c r="J14" s="7">
        <f t="shared" si="2"/>
        <v>0</v>
      </c>
      <c r="K14" s="7">
        <f t="shared" si="3"/>
        <v>0</v>
      </c>
      <c r="L14" s="8">
        <f t="shared" si="4"/>
        <v>0</v>
      </c>
      <c r="M14" s="8">
        <f>TRUNC(L14/45)</f>
        <v>0</v>
      </c>
      <c r="N14" s="77"/>
      <c r="O14" s="78"/>
      <c r="P14" s="6">
        <f t="shared" si="5"/>
        <v>0</v>
      </c>
      <c r="Q14" s="7">
        <f t="shared" si="6"/>
        <v>0</v>
      </c>
      <c r="R14" s="7">
        <f t="shared" si="7"/>
        <v>0</v>
      </c>
      <c r="S14" s="7">
        <f t="shared" si="8"/>
        <v>0</v>
      </c>
      <c r="T14" s="8">
        <f t="shared" si="9"/>
        <v>0</v>
      </c>
      <c r="U14" s="8">
        <f>TRUNC(T14/45)</f>
        <v>0</v>
      </c>
      <c r="V14" s="77"/>
      <c r="W14" s="78"/>
      <c r="X14" s="6">
        <f t="shared" si="10"/>
        <v>0</v>
      </c>
      <c r="Y14" s="7">
        <f t="shared" si="11"/>
        <v>0</v>
      </c>
      <c r="Z14" s="7">
        <f t="shared" si="12"/>
        <v>0</v>
      </c>
      <c r="AA14" s="7">
        <f t="shared" si="13"/>
        <v>0</v>
      </c>
      <c r="AB14" s="8">
        <f t="shared" si="14"/>
        <v>0</v>
      </c>
      <c r="AC14" s="8">
        <f t="shared" si="15"/>
        <v>0</v>
      </c>
      <c r="AD14" s="77"/>
      <c r="AE14" s="78"/>
      <c r="AF14" s="6">
        <f t="shared" si="16"/>
        <v>0</v>
      </c>
      <c r="AG14" s="7">
        <f t="shared" si="17"/>
        <v>0</v>
      </c>
      <c r="AH14" s="7">
        <f t="shared" si="18"/>
        <v>0</v>
      </c>
      <c r="AI14" s="7">
        <f t="shared" si="19"/>
        <v>0</v>
      </c>
      <c r="AJ14" s="8">
        <f t="shared" si="20"/>
        <v>0</v>
      </c>
      <c r="AK14" s="79">
        <f t="shared" si="21"/>
        <v>0</v>
      </c>
      <c r="AL14" s="77"/>
      <c r="AM14" s="78"/>
      <c r="AN14" s="6">
        <f t="shared" si="22"/>
        <v>0</v>
      </c>
      <c r="AO14" s="7">
        <f t="shared" si="23"/>
        <v>0</v>
      </c>
      <c r="AP14" s="7">
        <f t="shared" si="24"/>
        <v>0</v>
      </c>
      <c r="AQ14" s="7">
        <f t="shared" si="25"/>
        <v>0</v>
      </c>
      <c r="AR14" s="8">
        <f t="shared" si="26"/>
        <v>0</v>
      </c>
      <c r="AS14" s="8">
        <f t="shared" si="27"/>
        <v>0</v>
      </c>
      <c r="AT14" s="80"/>
      <c r="AU14" s="32">
        <v>0.4305555555555556</v>
      </c>
      <c r="AV14" s="32">
        <v>0.4618055555555556</v>
      </c>
      <c r="AW14" s="33" t="s">
        <v>35</v>
      </c>
      <c r="AX14" s="34" t="s">
        <v>46</v>
      </c>
      <c r="AY14" s="35">
        <v>0</v>
      </c>
      <c r="AZ14" s="34" t="s">
        <v>62</v>
      </c>
      <c r="BA14" s="34"/>
      <c r="BB14" s="36" t="s">
        <v>66</v>
      </c>
      <c r="BC14" s="34"/>
    </row>
    <row r="15" spans="1:55" s="2" customFormat="1" ht="15.75" customHeight="1">
      <c r="A15" s="13"/>
      <c r="B15" s="51"/>
      <c r="C15" s="75"/>
      <c r="D15" s="76"/>
      <c r="E15" s="66">
        <f t="shared" si="28"/>
        <v>0</v>
      </c>
      <c r="F15" s="77"/>
      <c r="G15" s="78"/>
      <c r="H15" s="6">
        <f aca="true" t="shared" si="29" ref="H15:H20">G15-F15</f>
        <v>0</v>
      </c>
      <c r="I15" s="7">
        <f aca="true" t="shared" si="30" ref="I15:I20">HOUR(H15)</f>
        <v>0</v>
      </c>
      <c r="J15" s="7">
        <f aca="true" t="shared" si="31" ref="J15:J20">MINUTE(H15)</f>
        <v>0</v>
      </c>
      <c r="K15" s="7">
        <f aca="true" t="shared" si="32" ref="K15:K20">IF(I15=1,60,IF(I15=2,120,IF(I15=3,180,IF(I15=4,240,IF(I15=5,300,IF(I15=6,360,IF(I15=7,420,IF(I15=8,480,))))))))</f>
        <v>0</v>
      </c>
      <c r="L15" s="8">
        <f aca="true" t="shared" si="33" ref="L15:L20">J15+K15</f>
        <v>0</v>
      </c>
      <c r="M15" s="8">
        <f aca="true" t="shared" si="34" ref="M15:M20">TRUNC(L15/45)</f>
        <v>0</v>
      </c>
      <c r="N15" s="77"/>
      <c r="O15" s="78"/>
      <c r="P15" s="6">
        <f aca="true" t="shared" si="35" ref="P15:P20">O15-N15</f>
        <v>0</v>
      </c>
      <c r="Q15" s="7">
        <f aca="true" t="shared" si="36" ref="Q15:Q20">HOUR(P15)</f>
        <v>0</v>
      </c>
      <c r="R15" s="7">
        <f aca="true" t="shared" si="37" ref="R15:R20">MINUTE(P15)</f>
        <v>0</v>
      </c>
      <c r="S15" s="7">
        <f aca="true" t="shared" si="38" ref="S15:S20">IF(Q15=1,60,IF(Q15=2,120,IF(Q15=3,180,IF(Q15=4,240,IF(Q15=5,300,IF(Q15=6,360,IF(Q15=7,420,IF(Q15=8,480,))))))))</f>
        <v>0</v>
      </c>
      <c r="T15" s="8">
        <f aca="true" t="shared" si="39" ref="T15:T20">R15+S15</f>
        <v>0</v>
      </c>
      <c r="U15" s="8">
        <f aca="true" t="shared" si="40" ref="U15:U20">TRUNC(T15/45)</f>
        <v>0</v>
      </c>
      <c r="V15" s="77"/>
      <c r="W15" s="78"/>
      <c r="X15" s="6">
        <f aca="true" t="shared" si="41" ref="X15:X20">W15-V15</f>
        <v>0</v>
      </c>
      <c r="Y15" s="7">
        <f aca="true" t="shared" si="42" ref="Y15:Y20">HOUR(X15)</f>
        <v>0</v>
      </c>
      <c r="Z15" s="7">
        <f aca="true" t="shared" si="43" ref="Z15:Z20">MINUTE(X15)</f>
        <v>0</v>
      </c>
      <c r="AA15" s="7">
        <f aca="true" t="shared" si="44" ref="AA15:AA20">IF(Y15=1,60,IF(Y15=2,120,IF(Y15=3,180,IF(Y15=4,240,IF(Y15=5,300,IF(Y15=6,360,IF(Y15=7,420,IF(Y15=8,480,))))))))</f>
        <v>0</v>
      </c>
      <c r="AB15" s="8">
        <f aca="true" t="shared" si="45" ref="AB15:AB20">Z15+AA15</f>
        <v>0</v>
      </c>
      <c r="AC15" s="8">
        <f aca="true" t="shared" si="46" ref="AC15:AC20">TRUNC(AB15/45)</f>
        <v>0</v>
      </c>
      <c r="AD15" s="77"/>
      <c r="AE15" s="78"/>
      <c r="AF15" s="6">
        <f>AE15-AD15</f>
        <v>0</v>
      </c>
      <c r="AG15" s="7">
        <f>HOUR(AF15)</f>
        <v>0</v>
      </c>
      <c r="AH15" s="7">
        <f>MINUTE(AF15)</f>
        <v>0</v>
      </c>
      <c r="AI15" s="7">
        <f>IF(AG15=1,60,IF(AG15=2,120,IF(AG15=3,180,IF(AG15=4,240,IF(AG15=5,300,IF(AG15=6,360,IF(AG15=7,420,IF(AG15=8,480,))))))))</f>
        <v>0</v>
      </c>
      <c r="AJ15" s="8">
        <f>AH15+AI15</f>
        <v>0</v>
      </c>
      <c r="AK15" s="79">
        <f>TRUNC(AJ15/45)</f>
        <v>0</v>
      </c>
      <c r="AL15" s="77"/>
      <c r="AM15" s="78"/>
      <c r="AN15" s="6">
        <f>AM15-AL15</f>
        <v>0</v>
      </c>
      <c r="AO15" s="7">
        <f>HOUR(AN15)</f>
        <v>0</v>
      </c>
      <c r="AP15" s="7">
        <f>MINUTE(AN15)</f>
        <v>0</v>
      </c>
      <c r="AQ15" s="7">
        <f>IF(AO15=1,60,IF(AO15=2,120,IF(AO15=3,180,IF(AO15=4,240,IF(AO15=5,300,IF(AO15=6,360,IF(AO15=7,420,IF(AO15=8,480,))))))))</f>
        <v>0</v>
      </c>
      <c r="AR15" s="8">
        <f>AP15+AQ15</f>
        <v>0</v>
      </c>
      <c r="AS15" s="8">
        <f>TRUNC(AR15/45)</f>
        <v>0</v>
      </c>
      <c r="AT15" s="80"/>
      <c r="AU15" s="32">
        <v>0.46875</v>
      </c>
      <c r="AV15" s="32">
        <v>0.5</v>
      </c>
      <c r="AW15" s="33" t="s">
        <v>36</v>
      </c>
      <c r="AX15" s="34" t="s">
        <v>47</v>
      </c>
      <c r="AY15" s="34"/>
      <c r="AZ15" s="34" t="s">
        <v>61</v>
      </c>
      <c r="BA15" s="34"/>
      <c r="BB15" s="36" t="s">
        <v>67</v>
      </c>
      <c r="BC15" s="34"/>
    </row>
    <row r="16" spans="1:55" s="2" customFormat="1" ht="15.75" customHeight="1">
      <c r="A16" s="13"/>
      <c r="B16" s="51"/>
      <c r="C16" s="75"/>
      <c r="D16" s="76"/>
      <c r="E16" s="66">
        <f t="shared" si="28"/>
        <v>0</v>
      </c>
      <c r="F16" s="77"/>
      <c r="G16" s="78"/>
      <c r="H16" s="6">
        <f t="shared" si="29"/>
        <v>0</v>
      </c>
      <c r="I16" s="7">
        <f t="shared" si="30"/>
        <v>0</v>
      </c>
      <c r="J16" s="7">
        <f t="shared" si="31"/>
        <v>0</v>
      </c>
      <c r="K16" s="7">
        <f t="shared" si="32"/>
        <v>0</v>
      </c>
      <c r="L16" s="8">
        <f t="shared" si="33"/>
        <v>0</v>
      </c>
      <c r="M16" s="8">
        <f t="shared" si="34"/>
        <v>0</v>
      </c>
      <c r="N16" s="77"/>
      <c r="O16" s="78"/>
      <c r="P16" s="6">
        <f t="shared" si="35"/>
        <v>0</v>
      </c>
      <c r="Q16" s="7">
        <f t="shared" si="36"/>
        <v>0</v>
      </c>
      <c r="R16" s="7">
        <f t="shared" si="37"/>
        <v>0</v>
      </c>
      <c r="S16" s="7">
        <f t="shared" si="38"/>
        <v>0</v>
      </c>
      <c r="T16" s="8">
        <f t="shared" si="39"/>
        <v>0</v>
      </c>
      <c r="U16" s="8">
        <f t="shared" si="40"/>
        <v>0</v>
      </c>
      <c r="V16" s="77"/>
      <c r="W16" s="78"/>
      <c r="X16" s="6">
        <f t="shared" si="41"/>
        <v>0</v>
      </c>
      <c r="Y16" s="7">
        <f t="shared" si="42"/>
        <v>0</v>
      </c>
      <c r="Z16" s="7">
        <f t="shared" si="43"/>
        <v>0</v>
      </c>
      <c r="AA16" s="7">
        <f t="shared" si="44"/>
        <v>0</v>
      </c>
      <c r="AB16" s="8">
        <f t="shared" si="45"/>
        <v>0</v>
      </c>
      <c r="AC16" s="8">
        <f t="shared" si="46"/>
        <v>0</v>
      </c>
      <c r="AD16" s="77"/>
      <c r="AE16" s="78"/>
      <c r="AF16" s="6">
        <f>AE16-AD16</f>
        <v>0</v>
      </c>
      <c r="AG16" s="7">
        <f>HOUR(AF16)</f>
        <v>0</v>
      </c>
      <c r="AH16" s="7">
        <f>MINUTE(AF16)</f>
        <v>0</v>
      </c>
      <c r="AI16" s="7">
        <f>IF(AG16=1,60,IF(AG16=2,120,IF(AG16=3,180,IF(AG16=4,240,IF(AG16=5,300,IF(AG16=6,360,IF(AG16=7,420,IF(AG16=8,480,))))))))</f>
        <v>0</v>
      </c>
      <c r="AJ16" s="8">
        <f>AH16+AI16</f>
        <v>0</v>
      </c>
      <c r="AK16" s="79">
        <f>TRUNC(AJ16/45)</f>
        <v>0</v>
      </c>
      <c r="AL16" s="77"/>
      <c r="AM16" s="78"/>
      <c r="AN16" s="6">
        <f>AM16-AL16</f>
        <v>0</v>
      </c>
      <c r="AO16" s="7">
        <f>HOUR(AN16)</f>
        <v>0</v>
      </c>
      <c r="AP16" s="7">
        <f>MINUTE(AN16)</f>
        <v>0</v>
      </c>
      <c r="AQ16" s="7">
        <f>IF(AO16=1,60,IF(AO16=2,120,IF(AO16=3,180,IF(AO16=4,240,IF(AO16=5,300,IF(AO16=6,360,IF(AO16=7,420,IF(AO16=8,480,))))))))</f>
        <v>0</v>
      </c>
      <c r="AR16" s="8">
        <f>AP16+AQ16</f>
        <v>0</v>
      </c>
      <c r="AS16" s="8">
        <f>TRUNC(AR16/45)</f>
        <v>0</v>
      </c>
      <c r="AT16" s="80"/>
      <c r="AU16" s="32">
        <v>0.5625</v>
      </c>
      <c r="AV16" s="32">
        <v>0.59375</v>
      </c>
      <c r="AW16" s="33" t="s">
        <v>37</v>
      </c>
      <c r="AX16" s="34" t="s">
        <v>48</v>
      </c>
      <c r="AY16" s="34">
        <v>5</v>
      </c>
      <c r="AZ16" s="34" t="s">
        <v>63</v>
      </c>
      <c r="BA16" s="34"/>
      <c r="BB16" s="36" t="s">
        <v>68</v>
      </c>
      <c r="BC16" s="34"/>
    </row>
    <row r="17" spans="1:55" s="2" customFormat="1" ht="15.75" customHeight="1">
      <c r="A17" s="13"/>
      <c r="B17" s="51"/>
      <c r="C17" s="75"/>
      <c r="D17" s="76"/>
      <c r="E17" s="66">
        <f t="shared" si="28"/>
        <v>0</v>
      </c>
      <c r="F17" s="77"/>
      <c r="G17" s="78"/>
      <c r="H17" s="6">
        <f t="shared" si="29"/>
        <v>0</v>
      </c>
      <c r="I17" s="7">
        <f t="shared" si="30"/>
        <v>0</v>
      </c>
      <c r="J17" s="7">
        <f t="shared" si="31"/>
        <v>0</v>
      </c>
      <c r="K17" s="7">
        <f t="shared" si="32"/>
        <v>0</v>
      </c>
      <c r="L17" s="8">
        <f t="shared" si="33"/>
        <v>0</v>
      </c>
      <c r="M17" s="8">
        <f t="shared" si="34"/>
        <v>0</v>
      </c>
      <c r="N17" s="77"/>
      <c r="O17" s="78"/>
      <c r="P17" s="6">
        <f t="shared" si="35"/>
        <v>0</v>
      </c>
      <c r="Q17" s="7">
        <f t="shared" si="36"/>
        <v>0</v>
      </c>
      <c r="R17" s="7">
        <f t="shared" si="37"/>
        <v>0</v>
      </c>
      <c r="S17" s="7">
        <f t="shared" si="38"/>
        <v>0</v>
      </c>
      <c r="T17" s="8">
        <f t="shared" si="39"/>
        <v>0</v>
      </c>
      <c r="U17" s="8">
        <f t="shared" si="40"/>
        <v>0</v>
      </c>
      <c r="V17" s="77"/>
      <c r="W17" s="78"/>
      <c r="X17" s="6">
        <f t="shared" si="41"/>
        <v>0</v>
      </c>
      <c r="Y17" s="7">
        <f t="shared" si="42"/>
        <v>0</v>
      </c>
      <c r="Z17" s="7">
        <f t="shared" si="43"/>
        <v>0</v>
      </c>
      <c r="AA17" s="7">
        <f t="shared" si="44"/>
        <v>0</v>
      </c>
      <c r="AB17" s="8">
        <f t="shared" si="45"/>
        <v>0</v>
      </c>
      <c r="AC17" s="8">
        <f t="shared" si="46"/>
        <v>0</v>
      </c>
      <c r="AD17" s="77"/>
      <c r="AE17" s="78"/>
      <c r="AF17" s="6">
        <f t="shared" si="16"/>
        <v>0</v>
      </c>
      <c r="AG17" s="7">
        <f t="shared" si="17"/>
        <v>0</v>
      </c>
      <c r="AH17" s="7">
        <f t="shared" si="18"/>
        <v>0</v>
      </c>
      <c r="AI17" s="7">
        <f t="shared" si="19"/>
        <v>0</v>
      </c>
      <c r="AJ17" s="8">
        <f t="shared" si="20"/>
        <v>0</v>
      </c>
      <c r="AK17" s="79">
        <f t="shared" si="21"/>
        <v>0</v>
      </c>
      <c r="AL17" s="77"/>
      <c r="AM17" s="78"/>
      <c r="AN17" s="6">
        <f t="shared" si="22"/>
        <v>0</v>
      </c>
      <c r="AO17" s="7">
        <f t="shared" si="23"/>
        <v>0</v>
      </c>
      <c r="AP17" s="7">
        <f t="shared" si="24"/>
        <v>0</v>
      </c>
      <c r="AQ17" s="7">
        <f t="shared" si="25"/>
        <v>0</v>
      </c>
      <c r="AR17" s="8">
        <f t="shared" si="26"/>
        <v>0</v>
      </c>
      <c r="AS17" s="8">
        <f t="shared" si="27"/>
        <v>0</v>
      </c>
      <c r="AT17" s="80"/>
      <c r="AU17" s="32">
        <v>0.6006944444444444</v>
      </c>
      <c r="AV17" s="32">
        <v>0.6319444444444444</v>
      </c>
      <c r="AW17" s="33" t="s">
        <v>38</v>
      </c>
      <c r="AX17" s="34" t="s">
        <v>49</v>
      </c>
      <c r="AY17" s="34">
        <v>10</v>
      </c>
      <c r="AZ17" s="34" t="s">
        <v>80</v>
      </c>
      <c r="BA17" s="34"/>
      <c r="BB17" s="36" t="s">
        <v>69</v>
      </c>
      <c r="BC17" s="34"/>
    </row>
    <row r="18" spans="1:55" s="2" customFormat="1" ht="15.75" customHeight="1">
      <c r="A18" s="13"/>
      <c r="B18" s="51"/>
      <c r="C18" s="75"/>
      <c r="D18" s="76"/>
      <c r="E18" s="66">
        <f t="shared" si="28"/>
        <v>0</v>
      </c>
      <c r="F18" s="77"/>
      <c r="G18" s="78"/>
      <c r="H18" s="6">
        <f t="shared" si="29"/>
        <v>0</v>
      </c>
      <c r="I18" s="7">
        <f t="shared" si="30"/>
        <v>0</v>
      </c>
      <c r="J18" s="7">
        <f t="shared" si="31"/>
        <v>0</v>
      </c>
      <c r="K18" s="7">
        <f t="shared" si="32"/>
        <v>0</v>
      </c>
      <c r="L18" s="8">
        <f t="shared" si="33"/>
        <v>0</v>
      </c>
      <c r="M18" s="8">
        <f t="shared" si="34"/>
        <v>0</v>
      </c>
      <c r="N18" s="77"/>
      <c r="O18" s="78"/>
      <c r="P18" s="6">
        <f t="shared" si="35"/>
        <v>0</v>
      </c>
      <c r="Q18" s="7">
        <f t="shared" si="36"/>
        <v>0</v>
      </c>
      <c r="R18" s="7">
        <f t="shared" si="37"/>
        <v>0</v>
      </c>
      <c r="S18" s="7">
        <f t="shared" si="38"/>
        <v>0</v>
      </c>
      <c r="T18" s="8">
        <f t="shared" si="39"/>
        <v>0</v>
      </c>
      <c r="U18" s="8">
        <f t="shared" si="40"/>
        <v>0</v>
      </c>
      <c r="V18" s="77"/>
      <c r="W18" s="78"/>
      <c r="X18" s="6">
        <f t="shared" si="41"/>
        <v>0</v>
      </c>
      <c r="Y18" s="7">
        <f t="shared" si="42"/>
        <v>0</v>
      </c>
      <c r="Z18" s="7">
        <f t="shared" si="43"/>
        <v>0</v>
      </c>
      <c r="AA18" s="7">
        <f t="shared" si="44"/>
        <v>0</v>
      </c>
      <c r="AB18" s="8">
        <f t="shared" si="45"/>
        <v>0</v>
      </c>
      <c r="AC18" s="8">
        <f t="shared" si="46"/>
        <v>0</v>
      </c>
      <c r="AD18" s="77"/>
      <c r="AE18" s="78"/>
      <c r="AF18" s="6">
        <f t="shared" si="16"/>
        <v>0</v>
      </c>
      <c r="AG18" s="7">
        <f t="shared" si="17"/>
        <v>0</v>
      </c>
      <c r="AH18" s="7">
        <f t="shared" si="18"/>
        <v>0</v>
      </c>
      <c r="AI18" s="7">
        <f t="shared" si="19"/>
        <v>0</v>
      </c>
      <c r="AJ18" s="8">
        <f t="shared" si="20"/>
        <v>0</v>
      </c>
      <c r="AK18" s="79">
        <f t="shared" si="21"/>
        <v>0</v>
      </c>
      <c r="AL18" s="77"/>
      <c r="AM18" s="78"/>
      <c r="AN18" s="6">
        <f t="shared" si="22"/>
        <v>0</v>
      </c>
      <c r="AO18" s="7">
        <f t="shared" si="23"/>
        <v>0</v>
      </c>
      <c r="AP18" s="7">
        <f t="shared" si="24"/>
        <v>0</v>
      </c>
      <c r="AQ18" s="7">
        <f t="shared" si="25"/>
        <v>0</v>
      </c>
      <c r="AR18" s="8">
        <f t="shared" si="26"/>
        <v>0</v>
      </c>
      <c r="AS18" s="8">
        <f t="shared" si="27"/>
        <v>0</v>
      </c>
      <c r="AT18" s="80"/>
      <c r="AU18" s="32">
        <v>0.638888888888889</v>
      </c>
      <c r="AV18" s="32">
        <v>0.6701388888888888</v>
      </c>
      <c r="AW18" s="34"/>
      <c r="AX18" s="34" t="s">
        <v>50</v>
      </c>
      <c r="AY18" s="34">
        <v>12</v>
      </c>
      <c r="AZ18" s="34" t="s">
        <v>79</v>
      </c>
      <c r="BA18" s="34"/>
      <c r="BB18" s="36" t="s">
        <v>70</v>
      </c>
      <c r="BC18" s="34"/>
    </row>
    <row r="19" spans="1:55" s="2" customFormat="1" ht="15.75" customHeight="1">
      <c r="A19" s="13"/>
      <c r="B19" s="51"/>
      <c r="C19" s="75"/>
      <c r="D19" s="76"/>
      <c r="E19" s="66">
        <f t="shared" si="28"/>
        <v>0</v>
      </c>
      <c r="F19" s="77"/>
      <c r="G19" s="78"/>
      <c r="H19" s="6">
        <f t="shared" si="29"/>
        <v>0</v>
      </c>
      <c r="I19" s="7">
        <f t="shared" si="30"/>
        <v>0</v>
      </c>
      <c r="J19" s="7">
        <f t="shared" si="31"/>
        <v>0</v>
      </c>
      <c r="K19" s="7">
        <f t="shared" si="32"/>
        <v>0</v>
      </c>
      <c r="L19" s="8">
        <f t="shared" si="33"/>
        <v>0</v>
      </c>
      <c r="M19" s="8">
        <f t="shared" si="34"/>
        <v>0</v>
      </c>
      <c r="N19" s="77"/>
      <c r="O19" s="78"/>
      <c r="P19" s="6">
        <f t="shared" si="35"/>
        <v>0</v>
      </c>
      <c r="Q19" s="7">
        <f t="shared" si="36"/>
        <v>0</v>
      </c>
      <c r="R19" s="7">
        <f t="shared" si="37"/>
        <v>0</v>
      </c>
      <c r="S19" s="7">
        <f t="shared" si="38"/>
        <v>0</v>
      </c>
      <c r="T19" s="8">
        <f t="shared" si="39"/>
        <v>0</v>
      </c>
      <c r="U19" s="8">
        <f t="shared" si="40"/>
        <v>0</v>
      </c>
      <c r="V19" s="77"/>
      <c r="W19" s="78"/>
      <c r="X19" s="6">
        <f t="shared" si="41"/>
        <v>0</v>
      </c>
      <c r="Y19" s="7">
        <f t="shared" si="42"/>
        <v>0</v>
      </c>
      <c r="Z19" s="7">
        <f t="shared" si="43"/>
        <v>0</v>
      </c>
      <c r="AA19" s="7">
        <f t="shared" si="44"/>
        <v>0</v>
      </c>
      <c r="AB19" s="8">
        <f t="shared" si="45"/>
        <v>0</v>
      </c>
      <c r="AC19" s="8">
        <f t="shared" si="46"/>
        <v>0</v>
      </c>
      <c r="AD19" s="77"/>
      <c r="AE19" s="78"/>
      <c r="AF19" s="6">
        <f t="shared" si="16"/>
        <v>0</v>
      </c>
      <c r="AG19" s="7">
        <f t="shared" si="17"/>
        <v>0</v>
      </c>
      <c r="AH19" s="7">
        <f t="shared" si="18"/>
        <v>0</v>
      </c>
      <c r="AI19" s="7">
        <f t="shared" si="19"/>
        <v>0</v>
      </c>
      <c r="AJ19" s="8">
        <f t="shared" si="20"/>
        <v>0</v>
      </c>
      <c r="AK19" s="79">
        <f t="shared" si="21"/>
        <v>0</v>
      </c>
      <c r="AL19" s="77"/>
      <c r="AM19" s="78"/>
      <c r="AN19" s="6">
        <f t="shared" si="22"/>
        <v>0</v>
      </c>
      <c r="AO19" s="7">
        <f t="shared" si="23"/>
        <v>0</v>
      </c>
      <c r="AP19" s="7">
        <f t="shared" si="24"/>
        <v>0</v>
      </c>
      <c r="AQ19" s="7">
        <f t="shared" si="25"/>
        <v>0</v>
      </c>
      <c r="AR19" s="8">
        <f t="shared" si="26"/>
        <v>0</v>
      </c>
      <c r="AS19" s="8">
        <f t="shared" si="27"/>
        <v>0</v>
      </c>
      <c r="AT19" s="80"/>
      <c r="AU19" s="32">
        <v>0.6770833333333334</v>
      </c>
      <c r="AV19" s="32">
        <v>0.7083333333333334</v>
      </c>
      <c r="AW19" s="34"/>
      <c r="AX19" s="34" t="s">
        <v>51</v>
      </c>
      <c r="AY19" s="34">
        <v>0</v>
      </c>
      <c r="AZ19" s="34"/>
      <c r="BA19" s="34"/>
      <c r="BB19" s="36" t="s">
        <v>71</v>
      </c>
      <c r="BC19" s="34"/>
    </row>
    <row r="20" spans="1:55" s="2" customFormat="1" ht="15.75" customHeight="1">
      <c r="A20" s="13"/>
      <c r="B20" s="51"/>
      <c r="C20" s="75"/>
      <c r="D20" s="76"/>
      <c r="E20" s="66">
        <f t="shared" si="28"/>
        <v>0</v>
      </c>
      <c r="F20" s="77"/>
      <c r="G20" s="78"/>
      <c r="H20" s="6">
        <f t="shared" si="29"/>
        <v>0</v>
      </c>
      <c r="I20" s="7">
        <f t="shared" si="30"/>
        <v>0</v>
      </c>
      <c r="J20" s="7">
        <f t="shared" si="31"/>
        <v>0</v>
      </c>
      <c r="K20" s="7">
        <f t="shared" si="32"/>
        <v>0</v>
      </c>
      <c r="L20" s="8">
        <f t="shared" si="33"/>
        <v>0</v>
      </c>
      <c r="M20" s="8">
        <f t="shared" si="34"/>
        <v>0</v>
      </c>
      <c r="N20" s="77"/>
      <c r="O20" s="78"/>
      <c r="P20" s="6">
        <f t="shared" si="35"/>
        <v>0</v>
      </c>
      <c r="Q20" s="7">
        <f t="shared" si="36"/>
        <v>0</v>
      </c>
      <c r="R20" s="7">
        <f t="shared" si="37"/>
        <v>0</v>
      </c>
      <c r="S20" s="7">
        <f t="shared" si="38"/>
        <v>0</v>
      </c>
      <c r="T20" s="8">
        <f t="shared" si="39"/>
        <v>0</v>
      </c>
      <c r="U20" s="8">
        <f t="shared" si="40"/>
        <v>0</v>
      </c>
      <c r="V20" s="77"/>
      <c r="W20" s="78"/>
      <c r="X20" s="6">
        <f t="shared" si="41"/>
        <v>0</v>
      </c>
      <c r="Y20" s="7">
        <f t="shared" si="42"/>
        <v>0</v>
      </c>
      <c r="Z20" s="7">
        <f t="shared" si="43"/>
        <v>0</v>
      </c>
      <c r="AA20" s="7">
        <f t="shared" si="44"/>
        <v>0</v>
      </c>
      <c r="AB20" s="8">
        <f t="shared" si="45"/>
        <v>0</v>
      </c>
      <c r="AC20" s="8">
        <f t="shared" si="46"/>
        <v>0</v>
      </c>
      <c r="AD20" s="77"/>
      <c r="AE20" s="78"/>
      <c r="AF20" s="6">
        <f>AE20-AD20</f>
        <v>0</v>
      </c>
      <c r="AG20" s="7">
        <f>HOUR(AF20)</f>
        <v>0</v>
      </c>
      <c r="AH20" s="7">
        <f>MINUTE(AF20)</f>
        <v>0</v>
      </c>
      <c r="AI20" s="7">
        <f>IF(AG20=1,60,IF(AG20=2,120,IF(AG20=3,180,IF(AG20=4,240,IF(AG20=5,300,IF(AG20=6,360,IF(AG20=7,420,IF(AG20=8,480,))))))))</f>
        <v>0</v>
      </c>
      <c r="AJ20" s="8">
        <f>AH20+AI20</f>
        <v>0</v>
      </c>
      <c r="AK20" s="79">
        <f>TRUNC(AJ20/45)</f>
        <v>0</v>
      </c>
      <c r="AL20" s="77"/>
      <c r="AM20" s="78"/>
      <c r="AN20" s="6">
        <f>AM20-AL20</f>
        <v>0</v>
      </c>
      <c r="AO20" s="7">
        <f>HOUR(AN20)</f>
        <v>0</v>
      </c>
      <c r="AP20" s="7">
        <f>MINUTE(AN20)</f>
        <v>0</v>
      </c>
      <c r="AQ20" s="7">
        <f>IF(AO20=1,60,IF(AO20=2,120,IF(AO20=3,180,IF(AO20=4,240,IF(AO20=5,300,IF(AO20=6,360,IF(AO20=7,420,IF(AO20=8,480,))))))))</f>
        <v>0</v>
      </c>
      <c r="AR20" s="8">
        <f>AP20+AQ20</f>
        <v>0</v>
      </c>
      <c r="AS20" s="8">
        <f>TRUNC(AR20/45)</f>
        <v>0</v>
      </c>
      <c r="AT20" s="80"/>
      <c r="AU20" s="44">
        <v>0.7152777777777778</v>
      </c>
      <c r="AV20" s="44">
        <v>0.7465277777777778</v>
      </c>
      <c r="AW20" s="34"/>
      <c r="AX20" s="34"/>
      <c r="AY20" s="34"/>
      <c r="AZ20" s="34"/>
      <c r="BA20" s="34"/>
      <c r="BB20" s="36" t="s">
        <v>72</v>
      </c>
      <c r="BC20" s="34"/>
    </row>
    <row r="21" spans="1:55" s="2" customFormat="1" ht="15.75" customHeight="1">
      <c r="A21" s="13"/>
      <c r="B21" s="51"/>
      <c r="C21" s="75"/>
      <c r="D21" s="76"/>
      <c r="E21" s="66">
        <f t="shared" si="28"/>
        <v>0</v>
      </c>
      <c r="F21" s="77"/>
      <c r="G21" s="78"/>
      <c r="H21" s="6">
        <f t="shared" si="0"/>
        <v>0</v>
      </c>
      <c r="I21" s="7">
        <f t="shared" si="1"/>
        <v>0</v>
      </c>
      <c r="J21" s="7">
        <f t="shared" si="2"/>
        <v>0</v>
      </c>
      <c r="K21" s="7">
        <f t="shared" si="3"/>
        <v>0</v>
      </c>
      <c r="L21" s="8">
        <f t="shared" si="4"/>
        <v>0</v>
      </c>
      <c r="M21" s="8">
        <f>TRUNC(L21/45)</f>
        <v>0</v>
      </c>
      <c r="N21" s="77"/>
      <c r="O21" s="78"/>
      <c r="P21" s="6">
        <f t="shared" si="5"/>
        <v>0</v>
      </c>
      <c r="Q21" s="7">
        <f t="shared" si="6"/>
        <v>0</v>
      </c>
      <c r="R21" s="7">
        <f t="shared" si="7"/>
        <v>0</v>
      </c>
      <c r="S21" s="7">
        <f t="shared" si="8"/>
        <v>0</v>
      </c>
      <c r="T21" s="8">
        <f t="shared" si="9"/>
        <v>0</v>
      </c>
      <c r="U21" s="8">
        <f>TRUNC(T21/45)</f>
        <v>0</v>
      </c>
      <c r="V21" s="77"/>
      <c r="W21" s="78"/>
      <c r="X21" s="6">
        <f t="shared" si="10"/>
        <v>0</v>
      </c>
      <c r="Y21" s="7">
        <f t="shared" si="11"/>
        <v>0</v>
      </c>
      <c r="Z21" s="7">
        <f t="shared" si="12"/>
        <v>0</v>
      </c>
      <c r="AA21" s="7">
        <f t="shared" si="13"/>
        <v>0</v>
      </c>
      <c r="AB21" s="8">
        <f t="shared" si="14"/>
        <v>0</v>
      </c>
      <c r="AC21" s="8">
        <f t="shared" si="15"/>
        <v>0</v>
      </c>
      <c r="AD21" s="77"/>
      <c r="AE21" s="78"/>
      <c r="AF21" s="6">
        <f t="shared" si="16"/>
        <v>0</v>
      </c>
      <c r="AG21" s="7">
        <f t="shared" si="17"/>
        <v>0</v>
      </c>
      <c r="AH21" s="7">
        <f t="shared" si="18"/>
        <v>0</v>
      </c>
      <c r="AI21" s="7">
        <f t="shared" si="19"/>
        <v>0</v>
      </c>
      <c r="AJ21" s="8">
        <f t="shared" si="20"/>
        <v>0</v>
      </c>
      <c r="AK21" s="79">
        <f t="shared" si="21"/>
        <v>0</v>
      </c>
      <c r="AL21" s="77"/>
      <c r="AM21" s="78"/>
      <c r="AN21" s="6">
        <f t="shared" si="22"/>
        <v>0</v>
      </c>
      <c r="AO21" s="7">
        <f t="shared" si="23"/>
        <v>0</v>
      </c>
      <c r="AP21" s="7">
        <f t="shared" si="24"/>
        <v>0</v>
      </c>
      <c r="AQ21" s="7">
        <f t="shared" si="25"/>
        <v>0</v>
      </c>
      <c r="AR21" s="8">
        <f t="shared" si="26"/>
        <v>0</v>
      </c>
      <c r="AS21" s="8">
        <f t="shared" si="27"/>
        <v>0</v>
      </c>
      <c r="AT21" s="80"/>
      <c r="AU21" s="32"/>
      <c r="AV21" s="32"/>
      <c r="AW21" s="33" t="s">
        <v>42</v>
      </c>
      <c r="AX21" s="37" t="s">
        <v>52</v>
      </c>
      <c r="AY21" s="34"/>
      <c r="AZ21" s="34"/>
      <c r="BA21" s="34"/>
      <c r="BB21" s="36" t="s">
        <v>73</v>
      </c>
      <c r="BC21" s="34"/>
    </row>
    <row r="22" spans="1:55" s="2" customFormat="1" ht="15.75" customHeight="1">
      <c r="A22" s="13"/>
      <c r="B22" s="51"/>
      <c r="C22" s="75"/>
      <c r="D22" s="76"/>
      <c r="E22" s="66">
        <f t="shared" si="28"/>
        <v>0</v>
      </c>
      <c r="F22" s="77"/>
      <c r="G22" s="78"/>
      <c r="H22" s="6">
        <f t="shared" si="0"/>
        <v>0</v>
      </c>
      <c r="I22" s="7">
        <f t="shared" si="1"/>
        <v>0</v>
      </c>
      <c r="J22" s="7">
        <f t="shared" si="2"/>
        <v>0</v>
      </c>
      <c r="K22" s="7">
        <f t="shared" si="3"/>
        <v>0</v>
      </c>
      <c r="L22" s="8">
        <f t="shared" si="4"/>
        <v>0</v>
      </c>
      <c r="M22" s="8">
        <f>TRUNC(L22/45)</f>
        <v>0</v>
      </c>
      <c r="N22" s="77"/>
      <c r="O22" s="78"/>
      <c r="P22" s="6">
        <f t="shared" si="5"/>
        <v>0</v>
      </c>
      <c r="Q22" s="7">
        <f t="shared" si="6"/>
        <v>0</v>
      </c>
      <c r="R22" s="7">
        <f t="shared" si="7"/>
        <v>0</v>
      </c>
      <c r="S22" s="7">
        <f t="shared" si="8"/>
        <v>0</v>
      </c>
      <c r="T22" s="8">
        <f t="shared" si="9"/>
        <v>0</v>
      </c>
      <c r="U22" s="8">
        <f>TRUNC(T22/45)</f>
        <v>0</v>
      </c>
      <c r="V22" s="77"/>
      <c r="W22" s="78"/>
      <c r="X22" s="6">
        <f t="shared" si="10"/>
        <v>0</v>
      </c>
      <c r="Y22" s="7">
        <f t="shared" si="11"/>
        <v>0</v>
      </c>
      <c r="Z22" s="7">
        <f t="shared" si="12"/>
        <v>0</v>
      </c>
      <c r="AA22" s="7">
        <f t="shared" si="13"/>
        <v>0</v>
      </c>
      <c r="AB22" s="8">
        <f t="shared" si="14"/>
        <v>0</v>
      </c>
      <c r="AC22" s="8">
        <f t="shared" si="15"/>
        <v>0</v>
      </c>
      <c r="AD22" s="77"/>
      <c r="AE22" s="78"/>
      <c r="AF22" s="6">
        <f t="shared" si="16"/>
        <v>0</v>
      </c>
      <c r="AG22" s="7">
        <f t="shared" si="17"/>
        <v>0</v>
      </c>
      <c r="AH22" s="7">
        <f t="shared" si="18"/>
        <v>0</v>
      </c>
      <c r="AI22" s="7">
        <f t="shared" si="19"/>
        <v>0</v>
      </c>
      <c r="AJ22" s="8">
        <f t="shared" si="20"/>
        <v>0</v>
      </c>
      <c r="AK22" s="79">
        <f t="shared" si="21"/>
        <v>0</v>
      </c>
      <c r="AL22" s="77"/>
      <c r="AM22" s="78"/>
      <c r="AN22" s="6">
        <f t="shared" si="22"/>
        <v>0</v>
      </c>
      <c r="AO22" s="7">
        <f t="shared" si="23"/>
        <v>0</v>
      </c>
      <c r="AP22" s="7">
        <f t="shared" si="24"/>
        <v>0</v>
      </c>
      <c r="AQ22" s="7">
        <f t="shared" si="25"/>
        <v>0</v>
      </c>
      <c r="AR22" s="8">
        <f t="shared" si="26"/>
        <v>0</v>
      </c>
      <c r="AS22" s="8">
        <f t="shared" si="27"/>
        <v>0</v>
      </c>
      <c r="AT22" s="80"/>
      <c r="AU22" s="32">
        <v>0.7083333333333334</v>
      </c>
      <c r="AV22" s="32">
        <v>0.7395833333333334</v>
      </c>
      <c r="AW22" s="33" t="s">
        <v>43</v>
      </c>
      <c r="AX22" s="37" t="s">
        <v>53</v>
      </c>
      <c r="AY22" s="34"/>
      <c r="AZ22" s="34"/>
      <c r="BA22" s="34"/>
      <c r="BB22" s="36"/>
      <c r="BC22" s="34"/>
    </row>
    <row r="23" spans="1:55" s="2" customFormat="1" ht="15.75" customHeight="1">
      <c r="A23" s="13"/>
      <c r="B23" s="75"/>
      <c r="C23" s="75"/>
      <c r="D23" s="76"/>
      <c r="E23" s="66">
        <f t="shared" si="28"/>
        <v>0</v>
      </c>
      <c r="F23" s="77"/>
      <c r="G23" s="78"/>
      <c r="H23" s="6">
        <f t="shared" si="0"/>
        <v>0</v>
      </c>
      <c r="I23" s="7">
        <f t="shared" si="1"/>
        <v>0</v>
      </c>
      <c r="J23" s="7">
        <f t="shared" si="2"/>
        <v>0</v>
      </c>
      <c r="K23" s="7">
        <f t="shared" si="3"/>
        <v>0</v>
      </c>
      <c r="L23" s="8">
        <f t="shared" si="4"/>
        <v>0</v>
      </c>
      <c r="M23" s="8">
        <f>TRUNC(L23/45)</f>
        <v>0</v>
      </c>
      <c r="N23" s="77"/>
      <c r="O23" s="78"/>
      <c r="P23" s="6">
        <f t="shared" si="5"/>
        <v>0</v>
      </c>
      <c r="Q23" s="7">
        <f t="shared" si="6"/>
        <v>0</v>
      </c>
      <c r="R23" s="7">
        <f t="shared" si="7"/>
        <v>0</v>
      </c>
      <c r="S23" s="7">
        <f t="shared" si="8"/>
        <v>0</v>
      </c>
      <c r="T23" s="8">
        <f t="shared" si="9"/>
        <v>0</v>
      </c>
      <c r="U23" s="8">
        <f>TRUNC(T23/45)</f>
        <v>0</v>
      </c>
      <c r="V23" s="77"/>
      <c r="W23" s="78"/>
      <c r="X23" s="6">
        <f t="shared" si="10"/>
        <v>0</v>
      </c>
      <c r="Y23" s="7">
        <f t="shared" si="11"/>
        <v>0</v>
      </c>
      <c r="Z23" s="7">
        <f t="shared" si="12"/>
        <v>0</v>
      </c>
      <c r="AA23" s="7">
        <f t="shared" si="13"/>
        <v>0</v>
      </c>
      <c r="AB23" s="8">
        <f t="shared" si="14"/>
        <v>0</v>
      </c>
      <c r="AC23" s="8">
        <f t="shared" si="15"/>
        <v>0</v>
      </c>
      <c r="AD23" s="77"/>
      <c r="AE23" s="78"/>
      <c r="AF23" s="6">
        <f t="shared" si="16"/>
        <v>0</v>
      </c>
      <c r="AG23" s="7">
        <f t="shared" si="17"/>
        <v>0</v>
      </c>
      <c r="AH23" s="7">
        <f t="shared" si="18"/>
        <v>0</v>
      </c>
      <c r="AI23" s="7">
        <f t="shared" si="19"/>
        <v>0</v>
      </c>
      <c r="AJ23" s="8">
        <f t="shared" si="20"/>
        <v>0</v>
      </c>
      <c r="AK23" s="79">
        <f t="shared" si="21"/>
        <v>0</v>
      </c>
      <c r="AL23" s="77"/>
      <c r="AM23" s="78"/>
      <c r="AN23" s="6">
        <f t="shared" si="22"/>
        <v>0</v>
      </c>
      <c r="AO23" s="7">
        <f t="shared" si="23"/>
        <v>0</v>
      </c>
      <c r="AP23" s="7">
        <f t="shared" si="24"/>
        <v>0</v>
      </c>
      <c r="AQ23" s="7">
        <f t="shared" si="25"/>
        <v>0</v>
      </c>
      <c r="AR23" s="8">
        <f t="shared" si="26"/>
        <v>0</v>
      </c>
      <c r="AS23" s="8">
        <f t="shared" si="27"/>
        <v>0</v>
      </c>
      <c r="AT23" s="80"/>
      <c r="AU23" s="32">
        <v>0.7465277777777778</v>
      </c>
      <c r="AV23" s="32">
        <v>0.7777777777777778</v>
      </c>
      <c r="AW23" s="33" t="s">
        <v>39</v>
      </c>
      <c r="AX23" s="37" t="s">
        <v>54</v>
      </c>
      <c r="AY23" s="34"/>
      <c r="AZ23" s="34"/>
      <c r="BA23" s="34"/>
      <c r="BB23" s="36"/>
      <c r="BC23" s="34"/>
    </row>
    <row r="24" spans="1:55" s="2" customFormat="1" ht="15.75" customHeight="1" hidden="1">
      <c r="A24" s="13"/>
      <c r="B24" s="75"/>
      <c r="C24" s="75"/>
      <c r="D24" s="76"/>
      <c r="E24" s="66"/>
      <c r="F24" s="77"/>
      <c r="G24" s="78"/>
      <c r="H24" s="6"/>
      <c r="I24" s="7"/>
      <c r="J24" s="7"/>
      <c r="K24" s="7"/>
      <c r="L24" s="8"/>
      <c r="M24" s="8">
        <f>SUM(M13:M23)</f>
        <v>0</v>
      </c>
      <c r="N24" s="77"/>
      <c r="O24" s="78"/>
      <c r="P24" s="6"/>
      <c r="Q24" s="7"/>
      <c r="R24" s="7"/>
      <c r="S24" s="7"/>
      <c r="T24" s="8"/>
      <c r="U24" s="8">
        <f>SUM(U13:U23)</f>
        <v>0</v>
      </c>
      <c r="V24" s="77"/>
      <c r="W24" s="78"/>
      <c r="X24" s="6"/>
      <c r="Y24" s="7"/>
      <c r="Z24" s="7"/>
      <c r="AA24" s="7"/>
      <c r="AB24" s="8"/>
      <c r="AC24" s="8">
        <f>SUM(AC13:AC23)</f>
        <v>0</v>
      </c>
      <c r="AD24" s="77"/>
      <c r="AE24" s="78"/>
      <c r="AF24" s="6"/>
      <c r="AG24" s="7"/>
      <c r="AH24" s="7"/>
      <c r="AI24" s="7"/>
      <c r="AJ24" s="8"/>
      <c r="AK24" s="81">
        <f>SUM(AK13:AK23)</f>
        <v>0</v>
      </c>
      <c r="AL24" s="77"/>
      <c r="AM24" s="78"/>
      <c r="AN24" s="6"/>
      <c r="AO24" s="7"/>
      <c r="AP24" s="7"/>
      <c r="AQ24" s="7"/>
      <c r="AR24" s="8"/>
      <c r="AS24" s="8">
        <f>SUM(AS13:AS23)</f>
        <v>0</v>
      </c>
      <c r="AT24" s="82"/>
      <c r="AU24" s="32">
        <v>0.7847222222222222</v>
      </c>
      <c r="AV24" s="32">
        <v>0.8159722222222222</v>
      </c>
      <c r="AW24" s="33" t="s">
        <v>40</v>
      </c>
      <c r="AX24" s="37" t="s">
        <v>52</v>
      </c>
      <c r="AY24" s="34"/>
      <c r="AZ24" s="34"/>
      <c r="BA24" s="34"/>
      <c r="BB24" s="36"/>
      <c r="BC24" s="34"/>
    </row>
    <row r="25" spans="1:55" s="2" customFormat="1" ht="15.75" customHeight="1">
      <c r="A25" s="13"/>
      <c r="B25" s="200" t="s">
        <v>29</v>
      </c>
      <c r="C25" s="201"/>
      <c r="D25" s="76"/>
      <c r="E25" s="66">
        <f>SUM(E13:E23)</f>
        <v>0</v>
      </c>
      <c r="F25" s="210">
        <f>M24</f>
        <v>0</v>
      </c>
      <c r="G25" s="209"/>
      <c r="H25" s="6"/>
      <c r="I25" s="6"/>
      <c r="J25" s="6"/>
      <c r="K25" s="6"/>
      <c r="L25" s="83"/>
      <c r="M25" s="8"/>
      <c r="N25" s="210">
        <f>U24</f>
        <v>0</v>
      </c>
      <c r="O25" s="209"/>
      <c r="P25" s="6"/>
      <c r="Q25" s="6"/>
      <c r="R25" s="6"/>
      <c r="S25" s="6"/>
      <c r="T25" s="6"/>
      <c r="U25" s="43"/>
      <c r="V25" s="208">
        <f>AC24</f>
        <v>0</v>
      </c>
      <c r="W25" s="209"/>
      <c r="X25" s="6"/>
      <c r="Y25" s="6"/>
      <c r="Z25" s="6"/>
      <c r="AA25" s="6"/>
      <c r="AB25" s="6"/>
      <c r="AC25" s="43"/>
      <c r="AD25" s="208">
        <f>AK24</f>
        <v>0</v>
      </c>
      <c r="AE25" s="209"/>
      <c r="AF25" s="6"/>
      <c r="AG25" s="6"/>
      <c r="AH25" s="6"/>
      <c r="AI25" s="6"/>
      <c r="AJ25" s="6"/>
      <c r="AK25" s="43"/>
      <c r="AL25" s="208">
        <f>AS24</f>
        <v>0</v>
      </c>
      <c r="AM25" s="209"/>
      <c r="AN25" s="84"/>
      <c r="AO25" s="84"/>
      <c r="AP25" s="84"/>
      <c r="AQ25" s="84"/>
      <c r="AR25" s="84"/>
      <c r="AS25" s="6"/>
      <c r="AT25" s="82"/>
      <c r="AU25" s="32">
        <v>0.8229166666666666</v>
      </c>
      <c r="AV25" s="32">
        <v>0.8541666666666666</v>
      </c>
      <c r="AW25" s="33" t="s">
        <v>40</v>
      </c>
      <c r="AX25" s="37" t="s">
        <v>55</v>
      </c>
      <c r="AY25" s="34"/>
      <c r="AZ25" s="34"/>
      <c r="BA25" s="34"/>
      <c r="BB25" s="36"/>
      <c r="BC25" s="34"/>
    </row>
    <row r="26" spans="1:55" s="2" customFormat="1" ht="15.75" customHeight="1">
      <c r="A26" s="13"/>
      <c r="B26" s="85" t="s">
        <v>28</v>
      </c>
      <c r="C26" s="86"/>
      <c r="D26" s="87" t="s">
        <v>10</v>
      </c>
      <c r="E26" s="87" t="s">
        <v>12</v>
      </c>
      <c r="F26" s="88"/>
      <c r="G26" s="89"/>
      <c r="H26" s="48"/>
      <c r="I26" s="48"/>
      <c r="J26" s="48"/>
      <c r="K26" s="48"/>
      <c r="L26" s="48"/>
      <c r="M26" s="48"/>
      <c r="N26" s="13"/>
      <c r="O26" s="89" t="s">
        <v>5</v>
      </c>
      <c r="P26" s="58"/>
      <c r="Q26" s="58"/>
      <c r="R26" s="58"/>
      <c r="S26" s="58"/>
      <c r="T26" s="58"/>
      <c r="U26" s="58"/>
      <c r="V26" s="90"/>
      <c r="W26" s="90"/>
      <c r="X26" s="91"/>
      <c r="Y26" s="91"/>
      <c r="Z26" s="91"/>
      <c r="AA26" s="91"/>
      <c r="AB26" s="91"/>
      <c r="AC26" s="91"/>
      <c r="AD26" s="90"/>
      <c r="AE26" s="90"/>
      <c r="AF26" s="91"/>
      <c r="AG26" s="91"/>
      <c r="AH26" s="91"/>
      <c r="AI26" s="91"/>
      <c r="AJ26" s="91"/>
      <c r="AK26" s="90"/>
      <c r="AL26" s="90"/>
      <c r="AM26" s="88"/>
      <c r="AN26" s="92"/>
      <c r="AO26" s="92"/>
      <c r="AP26" s="92"/>
      <c r="AQ26" s="92"/>
      <c r="AR26" s="92"/>
      <c r="AS26" s="92"/>
      <c r="AT26" s="93"/>
      <c r="AU26" s="32">
        <v>0.8611111111111112</v>
      </c>
      <c r="AV26" s="32">
        <v>0.8923611111111112</v>
      </c>
      <c r="AW26" s="33" t="s">
        <v>41</v>
      </c>
      <c r="AX26" s="37" t="s">
        <v>56</v>
      </c>
      <c r="AY26" s="34"/>
      <c r="AZ26" s="34"/>
      <c r="BA26" s="34"/>
      <c r="BB26" s="36"/>
      <c r="BC26" s="34"/>
    </row>
    <row r="27" spans="1:55" s="2" customFormat="1" ht="15.75" customHeight="1" thickBot="1">
      <c r="A27" s="13"/>
      <c r="B27" s="94" t="s">
        <v>8</v>
      </c>
      <c r="C27" s="94"/>
      <c r="D27" s="70" t="s">
        <v>9</v>
      </c>
      <c r="E27" s="88" t="s">
        <v>13</v>
      </c>
      <c r="F27" s="192" t="s">
        <v>16</v>
      </c>
      <c r="G27" s="193"/>
      <c r="H27" s="95"/>
      <c r="I27" s="95"/>
      <c r="J27" s="95"/>
      <c r="K27" s="95"/>
      <c r="L27" s="95"/>
      <c r="M27" s="95"/>
      <c r="N27" s="192" t="s">
        <v>6</v>
      </c>
      <c r="O27" s="193"/>
      <c r="P27" s="95"/>
      <c r="Q27" s="95"/>
      <c r="R27" s="95"/>
      <c r="S27" s="95"/>
      <c r="T27" s="95"/>
      <c r="U27" s="95"/>
      <c r="V27" s="192" t="s">
        <v>19</v>
      </c>
      <c r="W27" s="193"/>
      <c r="X27" s="95"/>
      <c r="Y27" s="95"/>
      <c r="Z27" s="95"/>
      <c r="AA27" s="95"/>
      <c r="AB27" s="95"/>
      <c r="AC27" s="95"/>
      <c r="AD27" s="192" t="s">
        <v>20</v>
      </c>
      <c r="AE27" s="193"/>
      <c r="AF27" s="72"/>
      <c r="AG27" s="95"/>
      <c r="AH27" s="95"/>
      <c r="AI27" s="95"/>
      <c r="AJ27" s="95"/>
      <c r="AK27" s="96"/>
      <c r="AL27" s="192" t="s">
        <v>7</v>
      </c>
      <c r="AM27" s="193"/>
      <c r="AN27" s="97"/>
      <c r="AO27" s="97"/>
      <c r="AP27" s="97"/>
      <c r="AQ27" s="97"/>
      <c r="AR27" s="97"/>
      <c r="AS27" s="8">
        <f aca="true" t="shared" si="47" ref="AS27:AS32">TRUNC(AR27/45)</f>
        <v>0</v>
      </c>
      <c r="AT27" s="98"/>
      <c r="AU27" s="38">
        <v>0.8993055555555555</v>
      </c>
      <c r="AV27" s="38">
        <v>0.9305555555555555</v>
      </c>
      <c r="AW27" s="39" t="s">
        <v>44</v>
      </c>
      <c r="AX27" s="40" t="s">
        <v>57</v>
      </c>
      <c r="AY27" s="41"/>
      <c r="AZ27" s="41"/>
      <c r="BA27" s="41"/>
      <c r="BB27" s="42"/>
      <c r="BC27" s="34"/>
    </row>
    <row r="28" spans="1:46" s="2" customFormat="1" ht="15.75" customHeight="1" thickTop="1">
      <c r="A28" s="13"/>
      <c r="B28" s="51"/>
      <c r="C28" s="75"/>
      <c r="D28" s="76"/>
      <c r="E28" s="21">
        <f>M28+U28+AC28+AK28+AS28</f>
        <v>0</v>
      </c>
      <c r="F28" s="77"/>
      <c r="G28" s="78"/>
      <c r="H28" s="6">
        <f>G28-F28</f>
        <v>0</v>
      </c>
      <c r="I28" s="7">
        <f>HOUR(H28)</f>
        <v>0</v>
      </c>
      <c r="J28" s="7">
        <f>MINUTE(H28)</f>
        <v>0</v>
      </c>
      <c r="K28" s="7">
        <f>IF(I28=1,60,IF(I28=2,120,IF(I28=3,180,IF(I28=4,240,IF(I28=5,300,IF(I28=6,360,IF(I28=7,420,IF(I28=8,480,))))))))</f>
        <v>0</v>
      </c>
      <c r="L28" s="8">
        <f>J28+K28</f>
        <v>0</v>
      </c>
      <c r="M28" s="8">
        <f>TRUNC(L28/45)</f>
        <v>0</v>
      </c>
      <c r="N28" s="77"/>
      <c r="O28" s="78"/>
      <c r="P28" s="6">
        <f>O28-N28</f>
        <v>0</v>
      </c>
      <c r="Q28" s="7">
        <f>HOUR(P28)</f>
        <v>0</v>
      </c>
      <c r="R28" s="7">
        <f>MINUTE(P28)</f>
        <v>0</v>
      </c>
      <c r="S28" s="7">
        <f>IF(Q28=1,60,IF(Q28=2,120,IF(Q28=3,180,IF(Q28=4,240,IF(Q28=5,300,IF(Q28=6,360,IF(Q28=7,420,IF(Q28=8,480,))))))))</f>
        <v>0</v>
      </c>
      <c r="T28" s="8">
        <f>R28+S28</f>
        <v>0</v>
      </c>
      <c r="U28" s="8">
        <f>TRUNC(T28/45)</f>
        <v>0</v>
      </c>
      <c r="V28" s="77"/>
      <c r="W28" s="78"/>
      <c r="X28" s="6">
        <f>W28-V28</f>
        <v>0</v>
      </c>
      <c r="Y28" s="7">
        <f>HOUR(X28)</f>
        <v>0</v>
      </c>
      <c r="Z28" s="7">
        <f>MINUTE(X28)</f>
        <v>0</v>
      </c>
      <c r="AA28" s="7">
        <f>IF(Y28=1,60,IF(Y28=2,120,IF(Y28=3,180,IF(Y28=4,240,IF(Y28=5,300,IF(Y28=6,360,IF(Y28=7,420,IF(Y28=8,480,))))))))</f>
        <v>0</v>
      </c>
      <c r="AB28" s="8">
        <f>Z28+AA28</f>
        <v>0</v>
      </c>
      <c r="AC28" s="8">
        <f>TRUNC(AB28/45)</f>
        <v>0</v>
      </c>
      <c r="AD28" s="77"/>
      <c r="AE28" s="78"/>
      <c r="AF28" s="6">
        <f>AE28-AD28</f>
        <v>0</v>
      </c>
      <c r="AG28" s="7">
        <f>HOUR(AF28)</f>
        <v>0</v>
      </c>
      <c r="AH28" s="7">
        <f>MINUTE(AF28)</f>
        <v>0</v>
      </c>
      <c r="AI28" s="7">
        <f>IF(AG28=1,60,IF(AG28=2,120,IF(AG28=3,180,IF(AG28=4,240,IF(AG28=5,300,IF(AG28=6,360,IF(AG28=7,420,IF(AG28=8,480,))))))))</f>
        <v>0</v>
      </c>
      <c r="AJ28" s="8">
        <f>AH28+AI28</f>
        <v>0</v>
      </c>
      <c r="AK28" s="79">
        <f>TRUNC(AJ28/45)</f>
        <v>0</v>
      </c>
      <c r="AL28" s="77"/>
      <c r="AM28" s="78"/>
      <c r="AN28" s="6">
        <f>AM28-AL28</f>
        <v>0</v>
      </c>
      <c r="AO28" s="7">
        <f>HOUR(AN28)</f>
        <v>0</v>
      </c>
      <c r="AP28" s="7">
        <f>MINUTE(AN28)</f>
        <v>0</v>
      </c>
      <c r="AQ28" s="7">
        <f>IF(AO28=1,60,IF(AO28=2,120,IF(AO28=3,180,IF(AO28=4,240,IF(AO28=5,300,IF(AO28=6,360,IF(AO28=7,420,IF(AO28=8,480,))))))))</f>
        <v>0</v>
      </c>
      <c r="AR28" s="8">
        <f>AP28+AQ28</f>
        <v>0</v>
      </c>
      <c r="AS28" s="8">
        <f t="shared" si="47"/>
        <v>0</v>
      </c>
      <c r="AT28" s="80"/>
    </row>
    <row r="29" spans="1:46" s="2" customFormat="1" ht="15.75" customHeight="1">
      <c r="A29" s="13"/>
      <c r="B29" s="51"/>
      <c r="C29" s="75"/>
      <c r="D29" s="76"/>
      <c r="E29" s="21">
        <f>M29+U29+AC29+AK29+AS29</f>
        <v>0</v>
      </c>
      <c r="F29" s="77"/>
      <c r="G29" s="78"/>
      <c r="H29" s="6">
        <f>G29-F29</f>
        <v>0</v>
      </c>
      <c r="I29" s="7">
        <f>HOUR(H29)</f>
        <v>0</v>
      </c>
      <c r="J29" s="7">
        <f>MINUTE(H29)</f>
        <v>0</v>
      </c>
      <c r="K29" s="7">
        <f>IF(I29=1,60,IF(I29=2,120,IF(I29=3,180,IF(I29=4,240,IF(I29=5,300,IF(I29=6,360,IF(I29=7,420,IF(I29=8,480,))))))))</f>
        <v>0</v>
      </c>
      <c r="L29" s="8">
        <f>J29+K29</f>
        <v>0</v>
      </c>
      <c r="M29" s="8">
        <f>TRUNC(L29/45)</f>
        <v>0</v>
      </c>
      <c r="N29" s="77"/>
      <c r="O29" s="78"/>
      <c r="P29" s="6">
        <f>O29-N29</f>
        <v>0</v>
      </c>
      <c r="Q29" s="7">
        <f>HOUR(P29)</f>
        <v>0</v>
      </c>
      <c r="R29" s="7">
        <f>MINUTE(P29)</f>
        <v>0</v>
      </c>
      <c r="S29" s="7">
        <f>IF(Q29=1,60,IF(Q29=2,120,IF(Q29=3,180,IF(Q29=4,240,IF(Q29=5,300,IF(Q29=6,360,IF(Q29=7,420,IF(Q29=8,480,))))))))</f>
        <v>0</v>
      </c>
      <c r="T29" s="8">
        <f>R29+S29</f>
        <v>0</v>
      </c>
      <c r="U29" s="8">
        <f>TRUNC(T29/45)</f>
        <v>0</v>
      </c>
      <c r="V29" s="77"/>
      <c r="W29" s="78"/>
      <c r="X29" s="6">
        <f>W29-V29</f>
        <v>0</v>
      </c>
      <c r="Y29" s="7">
        <f>HOUR(X29)</f>
        <v>0</v>
      </c>
      <c r="Z29" s="7">
        <f>MINUTE(X29)</f>
        <v>0</v>
      </c>
      <c r="AA29" s="7">
        <f>IF(Y29=1,60,IF(Y29=2,120,IF(Y29=3,180,IF(Y29=4,240,IF(Y29=5,300,IF(Y29=6,360,IF(Y29=7,420,IF(Y29=8,480,))))))))</f>
        <v>0</v>
      </c>
      <c r="AB29" s="8">
        <f>Z29+AA29</f>
        <v>0</v>
      </c>
      <c r="AC29" s="8">
        <f>TRUNC(AB29/45)</f>
        <v>0</v>
      </c>
      <c r="AD29" s="77"/>
      <c r="AE29" s="78"/>
      <c r="AF29" s="6">
        <f>AE29-AD29</f>
        <v>0</v>
      </c>
      <c r="AG29" s="7">
        <f>HOUR(AF29)</f>
        <v>0</v>
      </c>
      <c r="AH29" s="7">
        <f>MINUTE(AF29)</f>
        <v>0</v>
      </c>
      <c r="AI29" s="7">
        <f>IF(AG29=1,60,IF(AG29=2,120,IF(AG29=3,180,IF(AG29=4,240,IF(AG29=5,300,IF(AG29=6,360,IF(AG29=7,420,IF(AG29=8,480,))))))))</f>
        <v>0</v>
      </c>
      <c r="AJ29" s="8">
        <f>AH29+AI29</f>
        <v>0</v>
      </c>
      <c r="AK29" s="79">
        <f>TRUNC(AJ29/45)</f>
        <v>0</v>
      </c>
      <c r="AL29" s="77"/>
      <c r="AM29" s="78"/>
      <c r="AN29" s="6">
        <f>AM29-AL29</f>
        <v>0</v>
      </c>
      <c r="AO29" s="7">
        <f>HOUR(AN29)</f>
        <v>0</v>
      </c>
      <c r="AP29" s="7">
        <f>MINUTE(AN29)</f>
        <v>0</v>
      </c>
      <c r="AQ29" s="7">
        <f>IF(AO29=1,60,IF(AO29=2,120,IF(AO29=3,180,IF(AO29=4,240,IF(AO29=5,300,IF(AO29=6,360,IF(AO29=7,420,IF(AO29=8,480,))))))))</f>
        <v>0</v>
      </c>
      <c r="AR29" s="8">
        <f>AP29+AQ29</f>
        <v>0</v>
      </c>
      <c r="AS29" s="8">
        <f>TRUNC(AR29/45)</f>
        <v>0</v>
      </c>
      <c r="AT29" s="80"/>
    </row>
    <row r="30" spans="1:46" s="2" customFormat="1" ht="15.75" customHeight="1">
      <c r="A30" s="13"/>
      <c r="B30" s="51"/>
      <c r="C30" s="99"/>
      <c r="D30" s="76"/>
      <c r="E30" s="21">
        <f>M30+U30+AC30+AK30+AS30</f>
        <v>0</v>
      </c>
      <c r="F30" s="77"/>
      <c r="G30" s="78"/>
      <c r="H30" s="6">
        <f>G30-F30</f>
        <v>0</v>
      </c>
      <c r="I30" s="7">
        <f>HOUR(H30)</f>
        <v>0</v>
      </c>
      <c r="J30" s="7">
        <f>MINUTE(H30)</f>
        <v>0</v>
      </c>
      <c r="K30" s="7">
        <f>IF(I30=1,60,IF(I30=2,120,IF(I30=3,180,IF(I30=4,240,IF(I30=5,300,IF(I30=6,360,IF(I30=7,420,IF(I30=8,480,))))))))</f>
        <v>0</v>
      </c>
      <c r="L30" s="8">
        <f>J30+K30</f>
        <v>0</v>
      </c>
      <c r="M30" s="8">
        <f>TRUNC(L30/45)</f>
        <v>0</v>
      </c>
      <c r="N30" s="77"/>
      <c r="O30" s="78"/>
      <c r="P30" s="6">
        <f>O30-N30</f>
        <v>0</v>
      </c>
      <c r="Q30" s="7">
        <f>HOUR(P30)</f>
        <v>0</v>
      </c>
      <c r="R30" s="7">
        <f>MINUTE(P30)</f>
        <v>0</v>
      </c>
      <c r="S30" s="7">
        <f>IF(Q30=1,60,IF(Q30=2,120,IF(Q30=3,180,IF(Q30=4,240,IF(Q30=5,300,IF(Q30=6,360,IF(Q30=7,420,IF(Q30=8,480,))))))))</f>
        <v>0</v>
      </c>
      <c r="T30" s="8">
        <f>R30+S30</f>
        <v>0</v>
      </c>
      <c r="U30" s="8">
        <f>TRUNC(T30/45)</f>
        <v>0</v>
      </c>
      <c r="V30" s="77"/>
      <c r="W30" s="78"/>
      <c r="X30" s="6">
        <f>W30-V30</f>
        <v>0</v>
      </c>
      <c r="Y30" s="7">
        <f>HOUR(X30)</f>
        <v>0</v>
      </c>
      <c r="Z30" s="7">
        <f>MINUTE(X30)</f>
        <v>0</v>
      </c>
      <c r="AA30" s="7">
        <f>IF(Y30=1,60,IF(Y30=2,120,IF(Y30=3,180,IF(Y30=4,240,IF(Y30=5,300,IF(Y30=6,360,IF(Y30=7,420,IF(Y30=8,480,))))))))</f>
        <v>0</v>
      </c>
      <c r="AB30" s="8">
        <f>Z30+AA30</f>
        <v>0</v>
      </c>
      <c r="AC30" s="8">
        <f>TRUNC(AB30/45)</f>
        <v>0</v>
      </c>
      <c r="AD30" s="77"/>
      <c r="AE30" s="78"/>
      <c r="AF30" s="6">
        <f>AE30-AD30</f>
        <v>0</v>
      </c>
      <c r="AG30" s="7">
        <f>HOUR(AF30)</f>
        <v>0</v>
      </c>
      <c r="AH30" s="7">
        <f>MINUTE(AF30)</f>
        <v>0</v>
      </c>
      <c r="AI30" s="7">
        <f>IF(AG30=1,60,IF(AG30=2,120,IF(AG30=3,180,IF(AG30=4,240,IF(AG30=5,300,IF(AG30=6,360,IF(AG30=7,420,IF(AG30=8,480,))))))))</f>
        <v>0</v>
      </c>
      <c r="AJ30" s="8">
        <f>AH30+AI30</f>
        <v>0</v>
      </c>
      <c r="AK30" s="79">
        <f>TRUNC(AJ30/45)</f>
        <v>0</v>
      </c>
      <c r="AL30" s="77"/>
      <c r="AM30" s="78"/>
      <c r="AN30" s="6">
        <f>AM30-AL30</f>
        <v>0</v>
      </c>
      <c r="AO30" s="7">
        <f>HOUR(AN30)</f>
        <v>0</v>
      </c>
      <c r="AP30" s="7">
        <f>MINUTE(AN30)</f>
        <v>0</v>
      </c>
      <c r="AQ30" s="7">
        <f>IF(AO30=1,60,IF(AO30=2,120,IF(AO30=3,180,IF(AO30=4,240,IF(AO30=5,300,IF(AO30=6,360,IF(AO30=7,420,IF(AO30=8,480,))))))))</f>
        <v>0</v>
      </c>
      <c r="AR30" s="8">
        <f>AP30+AQ30</f>
        <v>0</v>
      </c>
      <c r="AS30" s="8">
        <f t="shared" si="47"/>
        <v>0</v>
      </c>
      <c r="AT30" s="80"/>
    </row>
    <row r="31" spans="1:46" s="2" customFormat="1" ht="15.75" customHeight="1">
      <c r="A31" s="13"/>
      <c r="B31" s="100"/>
      <c r="C31" s="101"/>
      <c r="D31" s="102"/>
      <c r="E31" s="64">
        <f>M31+U31+AC31+AK31+AS31</f>
        <v>0</v>
      </c>
      <c r="F31" s="103"/>
      <c r="G31" s="104"/>
      <c r="H31" s="9">
        <f>G31-F31</f>
        <v>0</v>
      </c>
      <c r="I31" s="10">
        <f>HOUR(H31)</f>
        <v>0</v>
      </c>
      <c r="J31" s="10">
        <f>MINUTE(H31)</f>
        <v>0</v>
      </c>
      <c r="K31" s="10">
        <f>IF(I31=1,60,IF(I31=2,120,IF(I31=3,180,IF(I31=4,240,IF(I31=5,300,IF(I31=6,360,IF(I31=7,420,IF(I31=8,480,))))))))</f>
        <v>0</v>
      </c>
      <c r="L31" s="8">
        <f>J31+K31</f>
        <v>0</v>
      </c>
      <c r="M31" s="8">
        <f>TRUNC(L31/45)</f>
        <v>0</v>
      </c>
      <c r="N31" s="103"/>
      <c r="O31" s="104"/>
      <c r="P31" s="9">
        <f>O31-N31</f>
        <v>0</v>
      </c>
      <c r="Q31" s="10">
        <f>HOUR(P31)</f>
        <v>0</v>
      </c>
      <c r="R31" s="10">
        <f>MINUTE(P31)</f>
        <v>0</v>
      </c>
      <c r="S31" s="10">
        <f>IF(Q31=1,60,IF(Q31=2,120,IF(Q31=3,180,IF(Q31=4,240,IF(Q31=5,300,IF(Q31=6,360,IF(Q31=7,420,IF(Q31=8,480,))))))))</f>
        <v>0</v>
      </c>
      <c r="T31" s="8">
        <f>R31+S31</f>
        <v>0</v>
      </c>
      <c r="U31" s="8">
        <f>TRUNC(T31/45)</f>
        <v>0</v>
      </c>
      <c r="V31" s="103"/>
      <c r="W31" s="104"/>
      <c r="X31" s="9">
        <f>W31-V31</f>
        <v>0</v>
      </c>
      <c r="Y31" s="10">
        <f>HOUR(X31)</f>
        <v>0</v>
      </c>
      <c r="Z31" s="10">
        <f>MINUTE(X31)</f>
        <v>0</v>
      </c>
      <c r="AA31" s="10">
        <f>IF(Y31=1,60,IF(Y31=2,120,IF(Y31=3,180,IF(Y31=4,240,IF(Y31=5,300,IF(Y31=6,360,IF(Y31=7,420,IF(Y31=8,480,))))))))</f>
        <v>0</v>
      </c>
      <c r="AB31" s="8">
        <f>Z31+AA31</f>
        <v>0</v>
      </c>
      <c r="AC31" s="8">
        <f>TRUNC(AB31/45)</f>
        <v>0</v>
      </c>
      <c r="AD31" s="103"/>
      <c r="AE31" s="104"/>
      <c r="AF31" s="9">
        <f>AE31-AD31</f>
        <v>0</v>
      </c>
      <c r="AG31" s="10">
        <f>HOUR(AF31)</f>
        <v>0</v>
      </c>
      <c r="AH31" s="10">
        <f>MINUTE(AF31)</f>
        <v>0</v>
      </c>
      <c r="AI31" s="10">
        <f>IF(AG31=1,60,IF(AG31=2,120,IF(AG31=3,180,IF(AG31=4,240,IF(AG31=5,300,IF(AG31=6,360,IF(AG31=7,420,IF(AG31=8,480,))))))))</f>
        <v>0</v>
      </c>
      <c r="AJ31" s="8">
        <f>AH31+AI31</f>
        <v>0</v>
      </c>
      <c r="AK31" s="79">
        <f>TRUNC(AJ31/45)</f>
        <v>0</v>
      </c>
      <c r="AL31" s="103"/>
      <c r="AM31" s="104"/>
      <c r="AN31" s="9">
        <f>AM31-AL31</f>
        <v>0</v>
      </c>
      <c r="AO31" s="10">
        <f>HOUR(AN31)</f>
        <v>0</v>
      </c>
      <c r="AP31" s="10">
        <f>MINUTE(AN31)</f>
        <v>0</v>
      </c>
      <c r="AQ31" s="10">
        <f>IF(AO31=1,60,IF(AO31=2,120,IF(AO31=3,180,IF(AO31=4,240,IF(AO31=5,300,IF(AO31=6,360,IF(AO31=7,420,IF(AO31=8,480,))))))))</f>
        <v>0</v>
      </c>
      <c r="AR31" s="8">
        <f>AP31+AQ31</f>
        <v>0</v>
      </c>
      <c r="AS31" s="8">
        <f t="shared" si="47"/>
        <v>0</v>
      </c>
      <c r="AT31" s="80"/>
    </row>
    <row r="32" spans="1:46" s="2" customFormat="1" ht="15.75" customHeight="1">
      <c r="A32" s="13"/>
      <c r="B32" s="51"/>
      <c r="C32" s="75"/>
      <c r="D32" s="76"/>
      <c r="E32" s="21">
        <f>M32+U32+AC32+AK32+AS32</f>
        <v>0</v>
      </c>
      <c r="F32" s="77"/>
      <c r="G32" s="78"/>
      <c r="H32" s="23">
        <f>G32-F32</f>
        <v>0</v>
      </c>
      <c r="I32" s="11">
        <f>HOUR(H32)</f>
        <v>0</v>
      </c>
      <c r="J32" s="11">
        <f>MINUTE(H32)</f>
        <v>0</v>
      </c>
      <c r="K32" s="11">
        <f>IF(I32=1,60,IF(I32=2,120,IF(I32=3,180,IF(I32=4,240,IF(I32=5,300,IF(I32=6,360,IF(I32=7,420,IF(I32=8,480,))))))))</f>
        <v>0</v>
      </c>
      <c r="L32" s="12">
        <f>J32+K32</f>
        <v>0</v>
      </c>
      <c r="M32" s="12">
        <f>TRUNC(L32/45)</f>
        <v>0</v>
      </c>
      <c r="N32" s="77"/>
      <c r="O32" s="78"/>
      <c r="P32" s="23">
        <f>O32-N32</f>
        <v>0</v>
      </c>
      <c r="Q32" s="11">
        <f>HOUR(P32)</f>
        <v>0</v>
      </c>
      <c r="R32" s="11">
        <f>MINUTE(P32)</f>
        <v>0</v>
      </c>
      <c r="S32" s="11">
        <f>IF(Q32=1,60,IF(Q32=2,120,IF(Q32=3,180,IF(Q32=4,240,IF(Q32=5,300,IF(Q32=6,360,IF(Q32=7,420,IF(Q32=8,480,))))))))</f>
        <v>0</v>
      </c>
      <c r="T32" s="12">
        <f>R32+S32</f>
        <v>0</v>
      </c>
      <c r="U32" s="12">
        <f>TRUNC(T32/45)</f>
        <v>0</v>
      </c>
      <c r="V32" s="77"/>
      <c r="W32" s="78"/>
      <c r="X32" s="23">
        <f>W32-V32</f>
        <v>0</v>
      </c>
      <c r="Y32" s="11">
        <f>HOUR(X32)</f>
        <v>0</v>
      </c>
      <c r="Z32" s="11">
        <f>MINUTE(X32)</f>
        <v>0</v>
      </c>
      <c r="AA32" s="11">
        <f>IF(Y32=1,60,IF(Y32=2,120,IF(Y32=3,180,IF(Y32=4,240,IF(Y32=5,300,IF(Y32=6,360,IF(Y32=7,420,IF(Y32=8,480,))))))))</f>
        <v>0</v>
      </c>
      <c r="AB32" s="12">
        <f>Z32+AA32</f>
        <v>0</v>
      </c>
      <c r="AC32" s="12">
        <f>TRUNC(AB32/45)</f>
        <v>0</v>
      </c>
      <c r="AD32" s="77"/>
      <c r="AE32" s="78"/>
      <c r="AF32" s="23">
        <f>AE32-AD32</f>
        <v>0</v>
      </c>
      <c r="AG32" s="11">
        <f>HOUR(AF32)</f>
        <v>0</v>
      </c>
      <c r="AH32" s="11">
        <f>MINUTE(AF32)</f>
        <v>0</v>
      </c>
      <c r="AI32" s="11">
        <f>IF(AG32=1,60,IF(AG32=2,120,IF(AG32=3,180,IF(AG32=4,240,IF(AG32=5,300,IF(AG32=6,360,IF(AG32=7,420,IF(AG32=8,480,))))))))</f>
        <v>0</v>
      </c>
      <c r="AJ32" s="12">
        <f>AH32+AI32</f>
        <v>0</v>
      </c>
      <c r="AK32" s="105">
        <f>TRUNC(AJ32/45)</f>
        <v>0</v>
      </c>
      <c r="AL32" s="77"/>
      <c r="AM32" s="78"/>
      <c r="AN32" s="23">
        <f>AM32-AL32</f>
        <v>0</v>
      </c>
      <c r="AO32" s="11">
        <f>HOUR(AN32)</f>
        <v>0</v>
      </c>
      <c r="AP32" s="11">
        <f>MINUTE(AN32)</f>
        <v>0</v>
      </c>
      <c r="AQ32" s="11">
        <f>IF(AO32=1,60,IF(AO32=2,120,IF(AO32=3,180,IF(AO32=4,240,IF(AO32=5,300,IF(AO32=6,360,IF(AO32=7,420,IF(AO32=8,480,))))))))</f>
        <v>0</v>
      </c>
      <c r="AR32" s="12">
        <f>AP32+AQ32</f>
        <v>0</v>
      </c>
      <c r="AS32" s="106">
        <f t="shared" si="47"/>
        <v>0</v>
      </c>
      <c r="AT32" s="80"/>
    </row>
    <row r="33" spans="1:46" s="2" customFormat="1" ht="15.75" customHeight="1" hidden="1">
      <c r="A33" s="13"/>
      <c r="B33" s="107"/>
      <c r="C33" s="107"/>
      <c r="D33" s="107"/>
      <c r="E33" s="57"/>
      <c r="F33" s="77"/>
      <c r="G33" s="108"/>
      <c r="H33" s="109"/>
      <c r="I33" s="110"/>
      <c r="J33" s="110"/>
      <c r="K33" s="110"/>
      <c r="L33" s="111"/>
      <c r="M33" s="111">
        <f>SUM(M28:M32)</f>
        <v>0</v>
      </c>
      <c r="N33" s="112"/>
      <c r="O33" s="108"/>
      <c r="P33" s="18"/>
      <c r="Q33" s="113"/>
      <c r="R33" s="113"/>
      <c r="S33" s="113"/>
      <c r="T33" s="8"/>
      <c r="U33" s="8">
        <f>SUM(U28:U32)</f>
        <v>0</v>
      </c>
      <c r="V33" s="114"/>
      <c r="W33" s="115"/>
      <c r="X33" s="18"/>
      <c r="Y33" s="113"/>
      <c r="Z33" s="113"/>
      <c r="AA33" s="113"/>
      <c r="AB33" s="8"/>
      <c r="AC33" s="8">
        <f>SUM(AC28:AC32)</f>
        <v>0</v>
      </c>
      <c r="AD33" s="114"/>
      <c r="AE33" s="115"/>
      <c r="AF33" s="18"/>
      <c r="AG33" s="113"/>
      <c r="AH33" s="113"/>
      <c r="AI33" s="113"/>
      <c r="AJ33" s="8"/>
      <c r="AK33" s="81">
        <f>SUM(AK28:AK32)</f>
        <v>0</v>
      </c>
      <c r="AL33" s="114"/>
      <c r="AM33" s="115"/>
      <c r="AN33" s="18"/>
      <c r="AO33" s="113"/>
      <c r="AP33" s="113"/>
      <c r="AQ33" s="113"/>
      <c r="AR33" s="8"/>
      <c r="AS33" s="8">
        <f>SUM(AS28:AS32)</f>
        <v>0</v>
      </c>
      <c r="AT33" s="80"/>
    </row>
    <row r="34" spans="1:46" s="2" customFormat="1" ht="15.75" customHeight="1">
      <c r="A34" s="13"/>
      <c r="B34" s="222" t="s">
        <v>74</v>
      </c>
      <c r="C34" s="223"/>
      <c r="D34" s="116"/>
      <c r="E34" s="87">
        <f>IF(SUM(E28:E32)&gt;10,10,(SUM(E28:E32)))</f>
        <v>0</v>
      </c>
      <c r="F34" s="206">
        <f>M33</f>
        <v>0</v>
      </c>
      <c r="G34" s="207"/>
      <c r="H34" s="117"/>
      <c r="I34" s="117"/>
      <c r="J34" s="117"/>
      <c r="K34" s="117"/>
      <c r="L34" s="117"/>
      <c r="M34" s="118"/>
      <c r="N34" s="206">
        <f>U33</f>
        <v>0</v>
      </c>
      <c r="O34" s="190"/>
      <c r="P34" s="119"/>
      <c r="Q34" s="119"/>
      <c r="R34" s="119"/>
      <c r="S34" s="119"/>
      <c r="T34" s="119"/>
      <c r="U34" s="120"/>
      <c r="V34" s="189">
        <f>AC33</f>
        <v>0</v>
      </c>
      <c r="W34" s="190"/>
      <c r="X34" s="119"/>
      <c r="Y34" s="119"/>
      <c r="Z34" s="119"/>
      <c r="AA34" s="119"/>
      <c r="AB34" s="119"/>
      <c r="AC34" s="120"/>
      <c r="AD34" s="189">
        <f>AK33</f>
        <v>0</v>
      </c>
      <c r="AE34" s="190"/>
      <c r="AF34" s="119"/>
      <c r="AG34" s="119"/>
      <c r="AH34" s="119"/>
      <c r="AI34" s="119"/>
      <c r="AJ34" s="119"/>
      <c r="AK34" s="121"/>
      <c r="AL34" s="189">
        <f>AS33</f>
        <v>0</v>
      </c>
      <c r="AM34" s="190"/>
      <c r="AN34" s="122"/>
      <c r="AO34" s="122"/>
      <c r="AP34" s="122"/>
      <c r="AQ34" s="122"/>
      <c r="AR34" s="122"/>
      <c r="AS34" s="9"/>
      <c r="AT34" s="123"/>
    </row>
    <row r="35" spans="1:46" s="2" customFormat="1" ht="15.75" customHeight="1">
      <c r="A35" s="13"/>
      <c r="B35" s="216" t="s">
        <v>59</v>
      </c>
      <c r="C35" s="216"/>
      <c r="D35" s="216"/>
      <c r="E35" s="22">
        <f>IF(((E25+E34)-AD8)&gt;20,20,((E25+E34-AD8)))</f>
        <v>0</v>
      </c>
      <c r="F35" s="215" t="s">
        <v>76</v>
      </c>
      <c r="G35" s="215"/>
      <c r="H35" s="215"/>
      <c r="I35" s="45"/>
      <c r="J35" s="45"/>
      <c r="K35" s="45"/>
      <c r="L35" s="45"/>
      <c r="M35" s="24"/>
      <c r="N35" s="224">
        <f>AM4*E35*AL35</f>
        <v>0</v>
      </c>
      <c r="O35" s="224"/>
      <c r="P35" s="45"/>
      <c r="Q35" s="45"/>
      <c r="R35" s="45"/>
      <c r="S35" s="45"/>
      <c r="T35" s="45"/>
      <c r="U35" s="45"/>
      <c r="V35" s="219"/>
      <c r="W35" s="220"/>
      <c r="X35" s="45"/>
      <c r="Y35" s="45"/>
      <c r="Z35" s="45"/>
      <c r="AA35" s="45"/>
      <c r="AB35" s="45"/>
      <c r="AC35" s="45"/>
      <c r="AD35" s="219" t="s">
        <v>77</v>
      </c>
      <c r="AE35" s="220"/>
      <c r="AF35" s="45"/>
      <c r="AG35" s="45"/>
      <c r="AH35" s="45"/>
      <c r="AI35" s="45"/>
      <c r="AJ35" s="45"/>
      <c r="AK35" s="26"/>
      <c r="AL35" s="211">
        <f>IF(D7="PROFESÖR","300",IF(D7="DOÇENT","250",IF(D7="DR. ÖĞR. ÜYESİ","200",IF(D7="ÖĞRETİM GÖREVLİSİ","160",IF(D7="DR. ARŞ. GÖR.","160",0)))))</f>
        <v>0</v>
      </c>
      <c r="AM35" s="212"/>
      <c r="AN35" s="23"/>
      <c r="AO35" s="23"/>
      <c r="AP35" s="23"/>
      <c r="AQ35" s="23"/>
      <c r="AR35" s="23"/>
      <c r="AS35" s="43"/>
      <c r="AT35" s="98"/>
    </row>
    <row r="36" spans="1:45" s="5" customFormat="1" ht="15.75" customHeight="1">
      <c r="A36" s="13"/>
      <c r="B36" s="14"/>
      <c r="C36" s="14"/>
      <c r="D36" s="14"/>
      <c r="E36" s="15"/>
      <c r="F36" s="16"/>
      <c r="G36" s="17"/>
      <c r="H36" s="18"/>
      <c r="I36" s="18"/>
      <c r="J36" s="18"/>
      <c r="K36" s="18"/>
      <c r="L36" s="18"/>
      <c r="M36" s="19"/>
      <c r="N36" s="20"/>
      <c r="O36" s="17"/>
      <c r="P36" s="18"/>
      <c r="Q36" s="18"/>
      <c r="R36" s="18"/>
      <c r="S36" s="18"/>
      <c r="T36" s="18"/>
      <c r="U36" s="18"/>
      <c r="V36" s="20"/>
      <c r="W36" s="17"/>
      <c r="X36" s="18"/>
      <c r="Y36" s="18"/>
      <c r="Z36" s="18"/>
      <c r="AA36" s="18"/>
      <c r="AB36" s="18"/>
      <c r="AC36" s="18"/>
      <c r="AD36" s="20"/>
      <c r="AE36" s="17"/>
      <c r="AF36" s="18"/>
      <c r="AG36" s="18"/>
      <c r="AH36" s="18"/>
      <c r="AI36" s="18"/>
      <c r="AJ36" s="18"/>
      <c r="AK36" s="20"/>
      <c r="AL36" s="20"/>
      <c r="AM36" s="17"/>
      <c r="AN36" s="18"/>
      <c r="AO36" s="18"/>
      <c r="AP36" s="18"/>
      <c r="AQ36" s="18"/>
      <c r="AR36" s="18"/>
      <c r="AS36" s="18"/>
    </row>
    <row r="37" spans="1:46" s="2" customFormat="1" ht="15.75" customHeight="1">
      <c r="A37" s="13"/>
      <c r="B37" s="159" t="s">
        <v>25</v>
      </c>
      <c r="C37" s="185"/>
      <c r="D37" s="124"/>
      <c r="E37" s="124"/>
      <c r="F37" s="124"/>
      <c r="G37" s="124"/>
      <c r="H37" s="60"/>
      <c r="I37" s="60"/>
      <c r="J37" s="60"/>
      <c r="K37" s="60"/>
      <c r="L37" s="60"/>
      <c r="M37" s="60" t="s">
        <v>14</v>
      </c>
      <c r="N37" s="59"/>
      <c r="O37" s="59" t="s">
        <v>5</v>
      </c>
      <c r="P37" s="60"/>
      <c r="Q37" s="60"/>
      <c r="R37" s="60"/>
      <c r="S37" s="60"/>
      <c r="T37" s="60"/>
      <c r="U37" s="60"/>
      <c r="V37" s="59"/>
      <c r="W37" s="59"/>
      <c r="X37" s="60"/>
      <c r="Y37" s="60"/>
      <c r="Z37" s="60"/>
      <c r="AA37" s="60"/>
      <c r="AB37" s="60"/>
      <c r="AC37" s="60"/>
      <c r="AD37" s="59"/>
      <c r="AE37" s="59"/>
      <c r="AF37" s="60"/>
      <c r="AG37" s="60"/>
      <c r="AH37" s="60"/>
      <c r="AI37" s="60"/>
      <c r="AJ37" s="60"/>
      <c r="AK37" s="59"/>
      <c r="AL37" s="59"/>
      <c r="AM37" s="61"/>
      <c r="AN37" s="125"/>
      <c r="AO37" s="126"/>
      <c r="AP37" s="126"/>
      <c r="AQ37" s="126"/>
      <c r="AR37" s="126"/>
      <c r="AS37" s="60"/>
      <c r="AT37" s="63"/>
    </row>
    <row r="38" spans="1:46" s="2" customFormat="1" ht="15.75" customHeight="1">
      <c r="A38" s="13"/>
      <c r="B38" s="53"/>
      <c r="C38" s="53"/>
      <c r="D38" s="202" t="s">
        <v>4</v>
      </c>
      <c r="E38" s="127" t="s">
        <v>12</v>
      </c>
      <c r="F38" s="155" t="s">
        <v>16</v>
      </c>
      <c r="G38" s="156"/>
      <c r="H38" s="65"/>
      <c r="I38" s="66"/>
      <c r="J38" s="66"/>
      <c r="K38" s="66"/>
      <c r="L38" s="66"/>
      <c r="M38" s="66"/>
      <c r="N38" s="155" t="s">
        <v>6</v>
      </c>
      <c r="O38" s="156"/>
      <c r="P38" s="67"/>
      <c r="Q38" s="67"/>
      <c r="R38" s="67"/>
      <c r="S38" s="67"/>
      <c r="T38" s="67"/>
      <c r="U38" s="67"/>
      <c r="V38" s="155" t="s">
        <v>19</v>
      </c>
      <c r="W38" s="156"/>
      <c r="X38" s="67"/>
      <c r="Y38" s="67"/>
      <c r="Z38" s="67"/>
      <c r="AA38" s="67"/>
      <c r="AB38" s="67"/>
      <c r="AC38" s="67"/>
      <c r="AD38" s="155" t="s">
        <v>20</v>
      </c>
      <c r="AE38" s="156"/>
      <c r="AF38" s="67"/>
      <c r="AG38" s="67"/>
      <c r="AH38" s="67"/>
      <c r="AI38" s="67"/>
      <c r="AJ38" s="67"/>
      <c r="AK38" s="68"/>
      <c r="AL38" s="155" t="s">
        <v>7</v>
      </c>
      <c r="AM38" s="156"/>
      <c r="AN38" s="69"/>
      <c r="AO38" s="69"/>
      <c r="AP38" s="69"/>
      <c r="AQ38" s="69"/>
      <c r="AR38" s="69"/>
      <c r="AS38" s="69"/>
      <c r="AT38" s="187" t="s">
        <v>78</v>
      </c>
    </row>
    <row r="39" spans="1:46" s="2" customFormat="1" ht="15.75" customHeight="1">
      <c r="A39" s="13"/>
      <c r="B39" s="70" t="s">
        <v>2</v>
      </c>
      <c r="C39" s="70" t="s">
        <v>3</v>
      </c>
      <c r="D39" s="203"/>
      <c r="E39" s="88" t="s">
        <v>13</v>
      </c>
      <c r="F39" s="157"/>
      <c r="G39" s="158"/>
      <c r="H39" s="72"/>
      <c r="I39" s="72"/>
      <c r="J39" s="72"/>
      <c r="K39" s="72"/>
      <c r="L39" s="72"/>
      <c r="M39" s="72"/>
      <c r="N39" s="157"/>
      <c r="O39" s="158"/>
      <c r="P39" s="73"/>
      <c r="Q39" s="73"/>
      <c r="R39" s="73"/>
      <c r="S39" s="73"/>
      <c r="T39" s="73"/>
      <c r="U39" s="73"/>
      <c r="V39" s="157"/>
      <c r="W39" s="158"/>
      <c r="X39" s="67"/>
      <c r="Y39" s="67"/>
      <c r="Z39" s="67"/>
      <c r="AA39" s="67"/>
      <c r="AB39" s="67"/>
      <c r="AC39" s="67"/>
      <c r="AD39" s="157"/>
      <c r="AE39" s="158"/>
      <c r="AF39" s="67"/>
      <c r="AG39" s="67"/>
      <c r="AH39" s="67"/>
      <c r="AI39" s="67"/>
      <c r="AJ39" s="67"/>
      <c r="AK39" s="68"/>
      <c r="AL39" s="157"/>
      <c r="AM39" s="158"/>
      <c r="AN39" s="74"/>
      <c r="AO39" s="74"/>
      <c r="AP39" s="74"/>
      <c r="AQ39" s="74"/>
      <c r="AR39" s="74"/>
      <c r="AS39" s="74"/>
      <c r="AT39" s="188"/>
    </row>
    <row r="40" spans="1:46" s="2" customFormat="1" ht="15.75" customHeight="1">
      <c r="A40" s="13"/>
      <c r="B40" s="51"/>
      <c r="C40" s="75"/>
      <c r="D40" s="76"/>
      <c r="E40" s="21">
        <f>M40+U40+AC40+AK40+AS40</f>
        <v>0</v>
      </c>
      <c r="F40" s="77"/>
      <c r="G40" s="78"/>
      <c r="H40" s="6">
        <f>G40-F40</f>
        <v>0</v>
      </c>
      <c r="I40" s="7">
        <f>HOUR(H40)</f>
        <v>0</v>
      </c>
      <c r="J40" s="7">
        <f>MINUTE(H40)</f>
        <v>0</v>
      </c>
      <c r="K40" s="7">
        <f>IF(I40=1,60,IF(I40=2,120,IF(I40=3,180,IF(I40=4,240,IF(I40=5,300,IF(I40=6,360,IF(I40=7,420,IF(I40=8,480,))))))))</f>
        <v>0</v>
      </c>
      <c r="L40" s="8">
        <f>J40+K40</f>
        <v>0</v>
      </c>
      <c r="M40" s="8">
        <f>TRUNC(L40/45)</f>
        <v>0</v>
      </c>
      <c r="N40" s="77"/>
      <c r="O40" s="78"/>
      <c r="P40" s="6">
        <f>O40-N40</f>
        <v>0</v>
      </c>
      <c r="Q40" s="7">
        <f>HOUR(P40)</f>
        <v>0</v>
      </c>
      <c r="R40" s="7">
        <f>MINUTE(P40)</f>
        <v>0</v>
      </c>
      <c r="S40" s="7">
        <f>IF(Q40=1,60,IF(Q40=2,120,IF(Q40=3,180,IF(Q40=4,240,IF(Q40=5,300,IF(Q40=6,360,IF(Q40=7,420,IF(Q40=8,480,))))))))</f>
        <v>0</v>
      </c>
      <c r="T40" s="8">
        <f>R40+S40</f>
        <v>0</v>
      </c>
      <c r="U40" s="8">
        <f>TRUNC(T40/45)</f>
        <v>0</v>
      </c>
      <c r="V40" s="77"/>
      <c r="W40" s="78"/>
      <c r="X40" s="6">
        <f>W40-V40</f>
        <v>0</v>
      </c>
      <c r="Y40" s="7">
        <f>HOUR(X40)</f>
        <v>0</v>
      </c>
      <c r="Z40" s="7">
        <f>MINUTE(X40)</f>
        <v>0</v>
      </c>
      <c r="AA40" s="7">
        <f>IF(Y40=1,60,IF(Y40=2,120,IF(Y40=3,180,IF(Y40=4,240,IF(Y40=5,300,IF(Y40=6,360,IF(Y40=7,420,IF(Y40=8,480,))))))))</f>
        <v>0</v>
      </c>
      <c r="AB40" s="8">
        <f>Z40+AA40</f>
        <v>0</v>
      </c>
      <c r="AC40" s="8">
        <f>TRUNC(AB40/45)</f>
        <v>0</v>
      </c>
      <c r="AD40" s="77"/>
      <c r="AE40" s="78"/>
      <c r="AF40" s="6">
        <f>AE40-AD40</f>
        <v>0</v>
      </c>
      <c r="AG40" s="7">
        <f>HOUR(AF40)</f>
        <v>0</v>
      </c>
      <c r="AH40" s="7">
        <f>MINUTE(AF40)</f>
        <v>0</v>
      </c>
      <c r="AI40" s="7">
        <f>IF(AG40=1,60,IF(AG40=2,120,IF(AG40=3,180,IF(AG40=4,240,IF(AG40=5,300,IF(AG40=6,360,IF(AG40=7,420,IF(AG40=8,480,))))))))</f>
        <v>0</v>
      </c>
      <c r="AJ40" s="8">
        <f>AH40+AI40</f>
        <v>0</v>
      </c>
      <c r="AK40" s="79">
        <f>TRUNC(AJ40/45)</f>
        <v>0</v>
      </c>
      <c r="AL40" s="77"/>
      <c r="AM40" s="78"/>
      <c r="AN40" s="6">
        <f>AM40-AL40</f>
        <v>0</v>
      </c>
      <c r="AO40" s="7">
        <f>HOUR(AN40)</f>
        <v>0</v>
      </c>
      <c r="AP40" s="7">
        <f>MINUTE(AN40)</f>
        <v>0</v>
      </c>
      <c r="AQ40" s="7">
        <f>IF(AO40=1,60,IF(AO40=2,120,IF(AO40=3,180,IF(AO40=4,240,IF(AO40=5,300,IF(AO40=6,360,IF(AO40=7,420,IF(AO40=8,480,))))))))</f>
        <v>0</v>
      </c>
      <c r="AR40" s="8">
        <f>AP40+AQ40</f>
        <v>0</v>
      </c>
      <c r="AS40" s="8">
        <f>TRUNC(AR40/45)</f>
        <v>0</v>
      </c>
      <c r="AT40" s="128"/>
    </row>
    <row r="41" spans="1:59" s="2" customFormat="1" ht="15.75" customHeight="1">
      <c r="A41" s="13"/>
      <c r="B41" s="51"/>
      <c r="C41" s="75"/>
      <c r="D41" s="76"/>
      <c r="E41" s="21">
        <f>M41+U41+AC41+AK41+AS41</f>
        <v>0</v>
      </c>
      <c r="F41" s="77"/>
      <c r="G41" s="78"/>
      <c r="H41" s="6">
        <f>G41-F41</f>
        <v>0</v>
      </c>
      <c r="I41" s="7">
        <f>HOUR(H41)</f>
        <v>0</v>
      </c>
      <c r="J41" s="7">
        <f>MINUTE(H41)</f>
        <v>0</v>
      </c>
      <c r="K41" s="7">
        <f>IF(I41=1,60,IF(I41=2,120,IF(I41=3,180,IF(I41=4,240,IF(I41=5,300,IF(I41=6,360,IF(I41=7,420,IF(I41=8,480,))))))))</f>
        <v>0</v>
      </c>
      <c r="L41" s="8">
        <f>J41+K41</f>
        <v>0</v>
      </c>
      <c r="M41" s="8">
        <f>TRUNC(L41/45)</f>
        <v>0</v>
      </c>
      <c r="N41" s="77"/>
      <c r="O41" s="78"/>
      <c r="P41" s="6">
        <f>O41-N41</f>
        <v>0</v>
      </c>
      <c r="Q41" s="7">
        <f>HOUR(P41)</f>
        <v>0</v>
      </c>
      <c r="R41" s="7">
        <f>MINUTE(P41)</f>
        <v>0</v>
      </c>
      <c r="S41" s="7">
        <f>IF(Q41=1,60,IF(Q41=2,120,IF(Q41=3,180,IF(Q41=4,240,IF(Q41=5,300,IF(Q41=6,360,IF(Q41=7,420,IF(Q41=8,480,))))))))</f>
        <v>0</v>
      </c>
      <c r="T41" s="8">
        <f>R41+S41</f>
        <v>0</v>
      </c>
      <c r="U41" s="8">
        <f>TRUNC(T41/45)</f>
        <v>0</v>
      </c>
      <c r="V41" s="77"/>
      <c r="W41" s="78"/>
      <c r="X41" s="6">
        <f>W41-V41</f>
        <v>0</v>
      </c>
      <c r="Y41" s="7">
        <f>HOUR(X41)</f>
        <v>0</v>
      </c>
      <c r="Z41" s="7">
        <f>MINUTE(X41)</f>
        <v>0</v>
      </c>
      <c r="AA41" s="7">
        <f>IF(Y41=1,60,IF(Y41=2,120,IF(Y41=3,180,IF(Y41=4,240,IF(Y41=5,300,IF(Y41=6,360,IF(Y41=7,420,IF(Y41=8,480,))))))))</f>
        <v>0</v>
      </c>
      <c r="AB41" s="8">
        <f>Z41+AA41</f>
        <v>0</v>
      </c>
      <c r="AC41" s="8">
        <f>TRUNC(AB41/45)</f>
        <v>0</v>
      </c>
      <c r="AD41" s="77"/>
      <c r="AE41" s="78"/>
      <c r="AF41" s="6">
        <f>AE41-AD41</f>
        <v>0</v>
      </c>
      <c r="AG41" s="7">
        <f>HOUR(AF41)</f>
        <v>0</v>
      </c>
      <c r="AH41" s="7">
        <f>MINUTE(AF41)</f>
        <v>0</v>
      </c>
      <c r="AI41" s="7">
        <f>IF(AG41=1,60,IF(AG41=2,120,IF(AG41=3,180,IF(AG41=4,240,IF(AG41=5,300,IF(AG41=6,360,IF(AG41=7,420,IF(AG41=8,480,))))))))</f>
        <v>0</v>
      </c>
      <c r="AJ41" s="8">
        <f>AH41+AI41</f>
        <v>0</v>
      </c>
      <c r="AK41" s="79">
        <f>TRUNC(AJ41/45)</f>
        <v>0</v>
      </c>
      <c r="AL41" s="77"/>
      <c r="AM41" s="78"/>
      <c r="AN41" s="6">
        <f>AM41-AL41</f>
        <v>0</v>
      </c>
      <c r="AO41" s="7">
        <f>HOUR(AN41)</f>
        <v>0</v>
      </c>
      <c r="AP41" s="7">
        <f>MINUTE(AN41)</f>
        <v>0</v>
      </c>
      <c r="AQ41" s="7">
        <f>IF(AO41=1,60,IF(AO41=2,120,IF(AO41=3,180,IF(AO41=4,240,IF(AO41=5,300,IF(AO41=6,360,IF(AO41=7,420,IF(AO41=8,480,))))))))</f>
        <v>0</v>
      </c>
      <c r="AR41" s="8">
        <f>AP41+AQ41</f>
        <v>0</v>
      </c>
      <c r="AS41" s="8">
        <f>TRUNC(AR41/45)</f>
        <v>0</v>
      </c>
      <c r="AT41" s="128"/>
      <c r="BG41" s="5"/>
    </row>
    <row r="42" spans="1:46" s="2" customFormat="1" ht="15.75" customHeight="1">
      <c r="A42" s="13"/>
      <c r="B42" s="51"/>
      <c r="C42" s="75"/>
      <c r="D42" s="76"/>
      <c r="E42" s="21">
        <f>M42+U42+AC42+AK42+AS42</f>
        <v>0</v>
      </c>
      <c r="F42" s="77"/>
      <c r="G42" s="78"/>
      <c r="H42" s="6">
        <f>G42-F42</f>
        <v>0</v>
      </c>
      <c r="I42" s="7">
        <f>HOUR(H42)</f>
        <v>0</v>
      </c>
      <c r="J42" s="7">
        <f>MINUTE(H42)</f>
        <v>0</v>
      </c>
      <c r="K42" s="7">
        <f>IF(I42=1,60,IF(I42=2,120,IF(I42=3,180,IF(I42=4,240,IF(I42=5,300,IF(I42=6,360,IF(I42=7,420,IF(I42=8,480,))))))))</f>
        <v>0</v>
      </c>
      <c r="L42" s="8">
        <f>J42+K42</f>
        <v>0</v>
      </c>
      <c r="M42" s="8">
        <f>TRUNC(L42/45)</f>
        <v>0</v>
      </c>
      <c r="N42" s="77"/>
      <c r="O42" s="78"/>
      <c r="P42" s="6">
        <f>O42-N42</f>
        <v>0</v>
      </c>
      <c r="Q42" s="7">
        <f>HOUR(P42)</f>
        <v>0</v>
      </c>
      <c r="R42" s="7">
        <f>MINUTE(P42)</f>
        <v>0</v>
      </c>
      <c r="S42" s="7">
        <f>IF(Q42=1,60,IF(Q42=2,120,IF(Q42=3,180,IF(Q42=4,240,IF(Q42=5,300,IF(Q42=6,360,IF(Q42=7,420,IF(Q42=8,480,))))))))</f>
        <v>0</v>
      </c>
      <c r="T42" s="8">
        <f>R42+S42</f>
        <v>0</v>
      </c>
      <c r="U42" s="8">
        <f>TRUNC(T42/45)</f>
        <v>0</v>
      </c>
      <c r="V42" s="77"/>
      <c r="W42" s="78"/>
      <c r="X42" s="6">
        <f>W42-V42</f>
        <v>0</v>
      </c>
      <c r="Y42" s="7">
        <f>HOUR(X42)</f>
        <v>0</v>
      </c>
      <c r="Z42" s="7">
        <f>MINUTE(X42)</f>
        <v>0</v>
      </c>
      <c r="AA42" s="7">
        <f>IF(Y42=1,60,IF(Y42=2,120,IF(Y42=3,180,IF(Y42=4,240,IF(Y42=5,300,IF(Y42=6,360,IF(Y42=7,420,IF(Y42=8,480,))))))))</f>
        <v>0</v>
      </c>
      <c r="AB42" s="8">
        <f>Z42+AA42</f>
        <v>0</v>
      </c>
      <c r="AC42" s="8">
        <f>TRUNC(AB42/45)</f>
        <v>0</v>
      </c>
      <c r="AD42" s="77"/>
      <c r="AE42" s="78"/>
      <c r="AF42" s="6">
        <f>AE42-AD42</f>
        <v>0</v>
      </c>
      <c r="AG42" s="7">
        <f>HOUR(AF42)</f>
        <v>0</v>
      </c>
      <c r="AH42" s="7">
        <f>MINUTE(AF42)</f>
        <v>0</v>
      </c>
      <c r="AI42" s="7">
        <f>IF(AG42=1,60,IF(AG42=2,120,IF(AG42=3,180,IF(AG42=4,240,IF(AG42=5,300,IF(AG42=6,360,IF(AG42=7,420,IF(AG42=8,480,))))))))</f>
        <v>0</v>
      </c>
      <c r="AJ42" s="8">
        <f>AH42+AI42</f>
        <v>0</v>
      </c>
      <c r="AK42" s="79">
        <f>TRUNC(AJ42/45)</f>
        <v>0</v>
      </c>
      <c r="AL42" s="77"/>
      <c r="AM42" s="78"/>
      <c r="AN42" s="6">
        <f>AM42-AL42</f>
        <v>0</v>
      </c>
      <c r="AO42" s="7">
        <f>HOUR(AN42)</f>
        <v>0</v>
      </c>
      <c r="AP42" s="7">
        <f>MINUTE(AN42)</f>
        <v>0</v>
      </c>
      <c r="AQ42" s="7">
        <f>IF(AO42=1,60,IF(AO42=2,120,IF(AO42=3,180,IF(AO42=4,240,IF(AO42=5,300,IF(AO42=6,360,IF(AO42=7,420,IF(AO42=8,480,))))))))</f>
        <v>0</v>
      </c>
      <c r="AR42" s="8">
        <f>AP42+AQ42</f>
        <v>0</v>
      </c>
      <c r="AS42" s="8">
        <f>TRUNC(AR42/45)</f>
        <v>0</v>
      </c>
      <c r="AT42" s="128"/>
    </row>
    <row r="43" spans="1:46" s="2" customFormat="1" ht="15.75" customHeight="1">
      <c r="A43" s="13"/>
      <c r="B43" s="51"/>
      <c r="C43" s="75"/>
      <c r="D43" s="76"/>
      <c r="E43" s="21">
        <f>M43+U43+AC43+AK43+AS43</f>
        <v>0</v>
      </c>
      <c r="F43" s="77"/>
      <c r="G43" s="78"/>
      <c r="H43" s="6">
        <f>G43-F43</f>
        <v>0</v>
      </c>
      <c r="I43" s="7">
        <f>HOUR(H43)</f>
        <v>0</v>
      </c>
      <c r="J43" s="7">
        <f>MINUTE(H43)</f>
        <v>0</v>
      </c>
      <c r="K43" s="7">
        <f>IF(I43=1,60,IF(I43=2,120,IF(I43=3,180,IF(I43=4,240,IF(I43=5,300,IF(I43=6,360,IF(I43=7,420,IF(I43=8,480,))))))))</f>
        <v>0</v>
      </c>
      <c r="L43" s="8">
        <f>J43+K43</f>
        <v>0</v>
      </c>
      <c r="M43" s="8">
        <f>TRUNC(L43/45)</f>
        <v>0</v>
      </c>
      <c r="N43" s="77"/>
      <c r="O43" s="78"/>
      <c r="P43" s="6">
        <f>O43-N43</f>
        <v>0</v>
      </c>
      <c r="Q43" s="7">
        <f>HOUR(P43)</f>
        <v>0</v>
      </c>
      <c r="R43" s="7">
        <f>MINUTE(P43)</f>
        <v>0</v>
      </c>
      <c r="S43" s="7">
        <f>IF(Q43=1,60,IF(Q43=2,120,IF(Q43=3,180,IF(Q43=4,240,IF(Q43=5,300,IF(Q43=6,360,IF(Q43=7,420,IF(Q43=8,480,))))))))</f>
        <v>0</v>
      </c>
      <c r="T43" s="8">
        <f>R43+S43</f>
        <v>0</v>
      </c>
      <c r="U43" s="8">
        <f>TRUNC(T43/45)</f>
        <v>0</v>
      </c>
      <c r="V43" s="77"/>
      <c r="W43" s="78"/>
      <c r="X43" s="6">
        <f>W43-V43</f>
        <v>0</v>
      </c>
      <c r="Y43" s="7">
        <f>HOUR(X43)</f>
        <v>0</v>
      </c>
      <c r="Z43" s="7">
        <f>MINUTE(X43)</f>
        <v>0</v>
      </c>
      <c r="AA43" s="7">
        <f>IF(Y43=1,60,IF(Y43=2,120,IF(Y43=3,180,IF(Y43=4,240,IF(Y43=5,300,IF(Y43=6,360,IF(Y43=7,420,IF(Y43=8,480,))))))))</f>
        <v>0</v>
      </c>
      <c r="AB43" s="8">
        <f>Z43+AA43</f>
        <v>0</v>
      </c>
      <c r="AC43" s="8">
        <f>TRUNC(AB43/45)</f>
        <v>0</v>
      </c>
      <c r="AD43" s="77"/>
      <c r="AE43" s="78"/>
      <c r="AF43" s="6">
        <f>AE43-AD43</f>
        <v>0</v>
      </c>
      <c r="AG43" s="7">
        <f>HOUR(AF43)</f>
        <v>0</v>
      </c>
      <c r="AH43" s="7">
        <f>MINUTE(AF43)</f>
        <v>0</v>
      </c>
      <c r="AI43" s="7">
        <f>IF(AG43=1,60,IF(AG43=2,120,IF(AG43=3,180,IF(AG43=4,240,IF(AG43=5,300,IF(AG43=6,360,IF(AG43=7,420,IF(AG43=8,480,))))))))</f>
        <v>0</v>
      </c>
      <c r="AJ43" s="8">
        <f>AH43+AI43</f>
        <v>0</v>
      </c>
      <c r="AK43" s="79">
        <f>TRUNC(AJ43/45)</f>
        <v>0</v>
      </c>
      <c r="AL43" s="77"/>
      <c r="AM43" s="78"/>
      <c r="AN43" s="6">
        <f>AM43-AL43</f>
        <v>0</v>
      </c>
      <c r="AO43" s="7">
        <f>HOUR(AN43)</f>
        <v>0</v>
      </c>
      <c r="AP43" s="7">
        <f>MINUTE(AN43)</f>
        <v>0</v>
      </c>
      <c r="AQ43" s="7">
        <f>IF(AO43=1,60,IF(AO43=2,120,IF(AO43=3,180,IF(AO43=4,240,IF(AO43=5,300,IF(AO43=6,360,IF(AO43=7,420,IF(AO43=8,480,))))))))</f>
        <v>0</v>
      </c>
      <c r="AR43" s="8">
        <f>AP43+AQ43</f>
        <v>0</v>
      </c>
      <c r="AS43" s="8">
        <f>TRUNC(AR43/45)</f>
        <v>0</v>
      </c>
      <c r="AT43" s="128"/>
    </row>
    <row r="44" spans="1:46" s="2" customFormat="1" ht="15.75" customHeight="1" hidden="1">
      <c r="A44" s="13"/>
      <c r="B44" s="75"/>
      <c r="C44" s="75"/>
      <c r="D44" s="76"/>
      <c r="E44" s="21"/>
      <c r="F44" s="112"/>
      <c r="G44" s="108"/>
      <c r="H44" s="6">
        <f>G44-F44</f>
        <v>0</v>
      </c>
      <c r="I44" s="7">
        <f>HOUR(H44)</f>
        <v>0</v>
      </c>
      <c r="J44" s="7"/>
      <c r="K44" s="7"/>
      <c r="L44" s="8"/>
      <c r="M44" s="8">
        <f>SUM(M40:M43)</f>
        <v>0</v>
      </c>
      <c r="N44" s="112"/>
      <c r="O44" s="108"/>
      <c r="P44" s="6"/>
      <c r="Q44" s="7"/>
      <c r="R44" s="7"/>
      <c r="S44" s="7"/>
      <c r="T44" s="8"/>
      <c r="U44" s="8">
        <f>SUM(U40:U43)</f>
        <v>0</v>
      </c>
      <c r="V44" s="112"/>
      <c r="W44" s="108"/>
      <c r="X44" s="6"/>
      <c r="Y44" s="7"/>
      <c r="Z44" s="7"/>
      <c r="AA44" s="7"/>
      <c r="AB44" s="8"/>
      <c r="AC44" s="8">
        <f>SUM(AC40:AC43)</f>
        <v>0</v>
      </c>
      <c r="AD44" s="112"/>
      <c r="AE44" s="108"/>
      <c r="AF44" s="6"/>
      <c r="AG44" s="7"/>
      <c r="AH44" s="7"/>
      <c r="AI44" s="7"/>
      <c r="AJ44" s="8"/>
      <c r="AK44" s="81">
        <f>SUM(AK40:AK43)</f>
        <v>0</v>
      </c>
      <c r="AL44" s="112"/>
      <c r="AM44" s="108"/>
      <c r="AN44" s="6"/>
      <c r="AO44" s="7"/>
      <c r="AP44" s="7"/>
      <c r="AQ44" s="7"/>
      <c r="AR44" s="8"/>
      <c r="AS44" s="8">
        <f>SUM(AS40:AS43)</f>
        <v>0</v>
      </c>
      <c r="AT44" s="128"/>
    </row>
    <row r="45" spans="1:46" s="2" customFormat="1" ht="15.75" customHeight="1">
      <c r="A45" s="13"/>
      <c r="B45" s="200" t="s">
        <v>30</v>
      </c>
      <c r="C45" s="201"/>
      <c r="D45" s="76"/>
      <c r="E45" s="21">
        <f>SUM(E40:E43)</f>
        <v>0</v>
      </c>
      <c r="F45" s="221">
        <f>M44</f>
        <v>0</v>
      </c>
      <c r="G45" s="195"/>
      <c r="H45" s="6"/>
      <c r="I45" s="6"/>
      <c r="J45" s="6"/>
      <c r="K45" s="6"/>
      <c r="L45" s="83"/>
      <c r="M45" s="8"/>
      <c r="N45" s="221">
        <f>U44</f>
        <v>0</v>
      </c>
      <c r="O45" s="195"/>
      <c r="P45" s="6"/>
      <c r="Q45" s="6"/>
      <c r="R45" s="6"/>
      <c r="S45" s="6"/>
      <c r="T45" s="6"/>
      <c r="U45" s="43"/>
      <c r="V45" s="194">
        <f>AC44</f>
        <v>0</v>
      </c>
      <c r="W45" s="195"/>
      <c r="X45" s="6"/>
      <c r="Y45" s="6"/>
      <c r="Z45" s="6"/>
      <c r="AA45" s="6"/>
      <c r="AB45" s="6"/>
      <c r="AC45" s="43"/>
      <c r="AD45" s="194">
        <f>AK44</f>
        <v>0</v>
      </c>
      <c r="AE45" s="195"/>
      <c r="AF45" s="6"/>
      <c r="AG45" s="6"/>
      <c r="AH45" s="6"/>
      <c r="AI45" s="6"/>
      <c r="AJ45" s="6"/>
      <c r="AK45" s="112"/>
      <c r="AL45" s="194">
        <f>AS44</f>
        <v>0</v>
      </c>
      <c r="AM45" s="195"/>
      <c r="AN45" s="84"/>
      <c r="AO45" s="84"/>
      <c r="AP45" s="84"/>
      <c r="AQ45" s="84"/>
      <c r="AR45" s="84"/>
      <c r="AS45" s="6"/>
      <c r="AT45" s="129"/>
    </row>
    <row r="46" spans="1:46" s="2" customFormat="1" ht="15.75" customHeight="1">
      <c r="A46" s="13"/>
      <c r="B46" s="159" t="s">
        <v>26</v>
      </c>
      <c r="C46" s="185"/>
      <c r="D46" s="124"/>
      <c r="E46" s="124"/>
      <c r="F46" s="124"/>
      <c r="G46" s="124"/>
      <c r="H46" s="60"/>
      <c r="I46" s="60"/>
      <c r="J46" s="60"/>
      <c r="K46" s="60"/>
      <c r="L46" s="60"/>
      <c r="M46" s="60" t="s">
        <v>14</v>
      </c>
      <c r="N46" s="59"/>
      <c r="O46" s="59" t="s">
        <v>5</v>
      </c>
      <c r="P46" s="60"/>
      <c r="Q46" s="60"/>
      <c r="R46" s="60"/>
      <c r="S46" s="60"/>
      <c r="T46" s="60"/>
      <c r="U46" s="60"/>
      <c r="V46" s="59"/>
      <c r="W46" s="59"/>
      <c r="X46" s="60"/>
      <c r="Y46" s="60"/>
      <c r="Z46" s="60"/>
      <c r="AA46" s="60"/>
      <c r="AB46" s="60"/>
      <c r="AC46" s="60"/>
      <c r="AD46" s="59"/>
      <c r="AE46" s="59"/>
      <c r="AF46" s="60"/>
      <c r="AG46" s="60"/>
      <c r="AH46" s="60"/>
      <c r="AI46" s="60"/>
      <c r="AJ46" s="60"/>
      <c r="AK46" s="59"/>
      <c r="AL46" s="59"/>
      <c r="AM46" s="61"/>
      <c r="AN46" s="62"/>
      <c r="AO46" s="62"/>
      <c r="AP46" s="62"/>
      <c r="AQ46" s="62"/>
      <c r="AR46" s="62"/>
      <c r="AS46" s="62"/>
      <c r="AT46" s="63"/>
    </row>
    <row r="47" spans="1:46" s="2" customFormat="1" ht="15.75" customHeight="1">
      <c r="A47" s="13"/>
      <c r="B47" s="53"/>
      <c r="C47" s="53"/>
      <c r="D47" s="202" t="s">
        <v>4</v>
      </c>
      <c r="E47" s="127" t="s">
        <v>12</v>
      </c>
      <c r="F47" s="155" t="s">
        <v>16</v>
      </c>
      <c r="G47" s="156"/>
      <c r="H47" s="65"/>
      <c r="I47" s="66"/>
      <c r="J47" s="66"/>
      <c r="K47" s="66"/>
      <c r="L47" s="66"/>
      <c r="M47" s="66"/>
      <c r="N47" s="155" t="s">
        <v>6</v>
      </c>
      <c r="O47" s="156"/>
      <c r="P47" s="67"/>
      <c r="Q47" s="67"/>
      <c r="R47" s="67"/>
      <c r="S47" s="67"/>
      <c r="T47" s="67"/>
      <c r="U47" s="67"/>
      <c r="V47" s="155" t="s">
        <v>19</v>
      </c>
      <c r="W47" s="156"/>
      <c r="X47" s="67"/>
      <c r="Y47" s="67"/>
      <c r="Z47" s="67"/>
      <c r="AA47" s="67"/>
      <c r="AB47" s="67"/>
      <c r="AC47" s="67"/>
      <c r="AD47" s="155" t="s">
        <v>20</v>
      </c>
      <c r="AE47" s="156"/>
      <c r="AF47" s="67"/>
      <c r="AG47" s="67"/>
      <c r="AH47" s="67"/>
      <c r="AI47" s="67"/>
      <c r="AJ47" s="67"/>
      <c r="AK47" s="68"/>
      <c r="AL47" s="155" t="s">
        <v>7</v>
      </c>
      <c r="AM47" s="156"/>
      <c r="AN47" s="69"/>
      <c r="AO47" s="69"/>
      <c r="AP47" s="69"/>
      <c r="AQ47" s="69"/>
      <c r="AR47" s="69"/>
      <c r="AS47" s="69"/>
      <c r="AT47" s="130"/>
    </row>
    <row r="48" spans="1:46" s="2" customFormat="1" ht="15.75" customHeight="1">
      <c r="A48" s="13"/>
      <c r="B48" s="70" t="s">
        <v>2</v>
      </c>
      <c r="C48" s="70" t="s">
        <v>3</v>
      </c>
      <c r="D48" s="203"/>
      <c r="E48" s="88" t="s">
        <v>13</v>
      </c>
      <c r="F48" s="157"/>
      <c r="G48" s="158"/>
      <c r="H48" s="72"/>
      <c r="I48" s="72"/>
      <c r="J48" s="72"/>
      <c r="K48" s="72"/>
      <c r="L48" s="72"/>
      <c r="M48" s="72"/>
      <c r="N48" s="157"/>
      <c r="O48" s="158"/>
      <c r="P48" s="73"/>
      <c r="Q48" s="73"/>
      <c r="R48" s="73"/>
      <c r="S48" s="73"/>
      <c r="T48" s="73"/>
      <c r="U48" s="73"/>
      <c r="V48" s="157"/>
      <c r="W48" s="158"/>
      <c r="X48" s="67"/>
      <c r="Y48" s="67"/>
      <c r="Z48" s="67"/>
      <c r="AA48" s="67"/>
      <c r="AB48" s="67"/>
      <c r="AC48" s="67"/>
      <c r="AD48" s="157"/>
      <c r="AE48" s="158"/>
      <c r="AF48" s="67"/>
      <c r="AG48" s="67"/>
      <c r="AH48" s="67"/>
      <c r="AI48" s="67"/>
      <c r="AJ48" s="67"/>
      <c r="AK48" s="68"/>
      <c r="AL48" s="131"/>
      <c r="AM48" s="132"/>
      <c r="AN48" s="74"/>
      <c r="AO48" s="74"/>
      <c r="AP48" s="74"/>
      <c r="AQ48" s="74"/>
      <c r="AR48" s="74"/>
      <c r="AS48" s="74"/>
      <c r="AT48" s="133"/>
    </row>
    <row r="49" spans="1:46" s="2" customFormat="1" ht="15.75" customHeight="1">
      <c r="A49" s="13"/>
      <c r="B49" s="51"/>
      <c r="C49" s="75"/>
      <c r="D49" s="76"/>
      <c r="E49" s="21">
        <f>M49+U49+AC49+AK49+AS49</f>
        <v>0</v>
      </c>
      <c r="F49" s="77"/>
      <c r="G49" s="78"/>
      <c r="H49" s="6">
        <f>G49-F49</f>
        <v>0</v>
      </c>
      <c r="I49" s="7">
        <f>HOUR(H49)</f>
        <v>0</v>
      </c>
      <c r="J49" s="7">
        <f>MINUTE(H49)</f>
        <v>0</v>
      </c>
      <c r="K49" s="7">
        <f>IF(I49=1,60,IF(I49=2,120,IF(I49=3,180,IF(I49=4,240,IF(I49=5,300,IF(I49=6,360,IF(I49=7,420,IF(I49=8,480,))))))))</f>
        <v>0</v>
      </c>
      <c r="L49" s="8">
        <f>J49+K49</f>
        <v>0</v>
      </c>
      <c r="M49" s="8">
        <f>TRUNC(L49/45)</f>
        <v>0</v>
      </c>
      <c r="N49" s="77"/>
      <c r="O49" s="78"/>
      <c r="P49" s="6">
        <f>O49-N49</f>
        <v>0</v>
      </c>
      <c r="Q49" s="7">
        <f>HOUR(P49)</f>
        <v>0</v>
      </c>
      <c r="R49" s="7">
        <f>MINUTE(P49)</f>
        <v>0</v>
      </c>
      <c r="S49" s="7">
        <f>IF(Q49=1,60,IF(Q49=2,120,IF(Q49=3,180,IF(Q49=4,240,IF(Q49=5,300,IF(Q49=6,360,IF(Q49=7,420,IF(Q49=8,480,))))))))</f>
        <v>0</v>
      </c>
      <c r="T49" s="8">
        <f>R49+S49</f>
        <v>0</v>
      </c>
      <c r="U49" s="8">
        <f>TRUNC(T49/45)</f>
        <v>0</v>
      </c>
      <c r="V49" s="77"/>
      <c r="W49" s="78"/>
      <c r="X49" s="6">
        <f>W49-V49</f>
        <v>0</v>
      </c>
      <c r="Y49" s="7">
        <f>HOUR(X49)</f>
        <v>0</v>
      </c>
      <c r="Z49" s="7">
        <f>MINUTE(X49)</f>
        <v>0</v>
      </c>
      <c r="AA49" s="7">
        <f>IF(Y49=1,60,IF(Y49=2,120,IF(Y49=3,180,IF(Y49=4,240,IF(Y49=5,300,IF(Y49=6,360,IF(Y49=7,420,IF(Y49=8,480,))))))))</f>
        <v>0</v>
      </c>
      <c r="AB49" s="8">
        <f>Z49+AA49</f>
        <v>0</v>
      </c>
      <c r="AC49" s="8">
        <f>TRUNC(AB49/45)</f>
        <v>0</v>
      </c>
      <c r="AD49" s="77"/>
      <c r="AE49" s="78"/>
      <c r="AF49" s="6">
        <f>AE49-AD49</f>
        <v>0</v>
      </c>
      <c r="AG49" s="7">
        <f>HOUR(AF49)</f>
        <v>0</v>
      </c>
      <c r="AH49" s="7">
        <f>MINUTE(AF49)</f>
        <v>0</v>
      </c>
      <c r="AI49" s="7">
        <f>IF(AG49=1,60,IF(AG49=2,120,IF(AG49=3,180,IF(AG49=4,240,IF(AG49=5,300,IF(AG49=6,360,IF(AG49=7,420,IF(AG49=8,480,))))))))</f>
        <v>0</v>
      </c>
      <c r="AJ49" s="8">
        <f>AH49+AI49</f>
        <v>0</v>
      </c>
      <c r="AK49" s="79">
        <f>TRUNC(AJ49/45)</f>
        <v>0</v>
      </c>
      <c r="AL49" s="77"/>
      <c r="AM49" s="78"/>
      <c r="AN49" s="6">
        <f>AM49-AL49</f>
        <v>0</v>
      </c>
      <c r="AO49" s="7">
        <f>HOUR(AN49)</f>
        <v>0</v>
      </c>
      <c r="AP49" s="7">
        <f>MINUTE(AN49)</f>
        <v>0</v>
      </c>
      <c r="AQ49" s="7">
        <f>IF(AO49=1,60,IF(AO49=2,120,IF(AO49=3,180,IF(AO49=4,240,IF(AO49=5,300,IF(AO49=6,360,IF(AO49=7,420,IF(AO49=8,480,))))))))</f>
        <v>0</v>
      </c>
      <c r="AR49" s="8">
        <f>AP49+AQ49</f>
        <v>0</v>
      </c>
      <c r="AS49" s="8">
        <f>TRUNC(AR49/45)</f>
        <v>0</v>
      </c>
      <c r="AT49" s="128"/>
    </row>
    <row r="50" spans="1:46" s="2" customFormat="1" ht="15.75" customHeight="1">
      <c r="A50" s="13"/>
      <c r="B50" s="51"/>
      <c r="C50" s="75"/>
      <c r="D50" s="76"/>
      <c r="E50" s="21">
        <f>M50+U50+AC50+AK50+AS50</f>
        <v>0</v>
      </c>
      <c r="F50" s="77"/>
      <c r="G50" s="78"/>
      <c r="H50" s="6">
        <f>G50-F50</f>
        <v>0</v>
      </c>
      <c r="I50" s="7">
        <f>HOUR(H50)</f>
        <v>0</v>
      </c>
      <c r="J50" s="7">
        <f>MINUTE(H50)</f>
        <v>0</v>
      </c>
      <c r="K50" s="7">
        <f>IF(I50=1,60,IF(I50=2,120,IF(I50=3,180,IF(I50=4,240,IF(I50=5,300,IF(I50=6,360,IF(I50=7,420,IF(I50=8,480,))))))))</f>
        <v>0</v>
      </c>
      <c r="L50" s="8">
        <f>J50+K50</f>
        <v>0</v>
      </c>
      <c r="M50" s="8">
        <f>TRUNC(L50/45)</f>
        <v>0</v>
      </c>
      <c r="N50" s="77"/>
      <c r="O50" s="78"/>
      <c r="P50" s="6">
        <f>O50-N50</f>
        <v>0</v>
      </c>
      <c r="Q50" s="7">
        <f>HOUR(P50)</f>
        <v>0</v>
      </c>
      <c r="R50" s="7">
        <f>MINUTE(P50)</f>
        <v>0</v>
      </c>
      <c r="S50" s="7">
        <f>IF(Q50=1,60,IF(Q50=2,120,IF(Q50=3,180,IF(Q50=4,240,IF(Q50=5,300,IF(Q50=6,360,IF(Q50=7,420,IF(Q50=8,480,))))))))</f>
        <v>0</v>
      </c>
      <c r="T50" s="8">
        <f>R50+S50</f>
        <v>0</v>
      </c>
      <c r="U50" s="8">
        <f>TRUNC(T50/45)</f>
        <v>0</v>
      </c>
      <c r="V50" s="77"/>
      <c r="W50" s="78"/>
      <c r="X50" s="6">
        <f>W50-V50</f>
        <v>0</v>
      </c>
      <c r="Y50" s="7">
        <f>HOUR(X50)</f>
        <v>0</v>
      </c>
      <c r="Z50" s="7">
        <f>MINUTE(X50)</f>
        <v>0</v>
      </c>
      <c r="AA50" s="7">
        <f>IF(Y50=1,60,IF(Y50=2,120,IF(Y50=3,180,IF(Y50=4,240,IF(Y50=5,300,IF(Y50=6,360,IF(Y50=7,420,IF(Y50=8,480,))))))))</f>
        <v>0</v>
      </c>
      <c r="AB50" s="8">
        <f>Z50+AA50</f>
        <v>0</v>
      </c>
      <c r="AC50" s="8">
        <f>TRUNC(AB50/45)</f>
        <v>0</v>
      </c>
      <c r="AD50" s="77"/>
      <c r="AE50" s="78"/>
      <c r="AF50" s="6">
        <f>AE50-AD50</f>
        <v>0</v>
      </c>
      <c r="AG50" s="7">
        <f>HOUR(AF50)</f>
        <v>0</v>
      </c>
      <c r="AH50" s="7">
        <f>MINUTE(AF50)</f>
        <v>0</v>
      </c>
      <c r="AI50" s="7">
        <f>IF(AG50=1,60,IF(AG50=2,120,IF(AG50=3,180,IF(AG50=4,240,IF(AG50=5,300,IF(AG50=6,360,IF(AG50=7,420,IF(AG50=8,480,))))))))</f>
        <v>0</v>
      </c>
      <c r="AJ50" s="8">
        <f>AH50+AI50</f>
        <v>0</v>
      </c>
      <c r="AK50" s="79">
        <f>TRUNC(AJ50/45)</f>
        <v>0</v>
      </c>
      <c r="AL50" s="77"/>
      <c r="AM50" s="78"/>
      <c r="AN50" s="6">
        <f>AM50-AL50</f>
        <v>0</v>
      </c>
      <c r="AO50" s="7">
        <f>HOUR(AN50)</f>
        <v>0</v>
      </c>
      <c r="AP50" s="7">
        <f>MINUTE(AN50)</f>
        <v>0</v>
      </c>
      <c r="AQ50" s="7">
        <f>IF(AO50=1,60,IF(AO50=2,120,IF(AO50=3,180,IF(AO50=4,240,IF(AO50=5,300,IF(AO50=6,360,IF(AO50=7,420,IF(AO50=8,480,))))))))</f>
        <v>0</v>
      </c>
      <c r="AR50" s="8">
        <f>AP50+AQ50</f>
        <v>0</v>
      </c>
      <c r="AS50" s="8">
        <f>TRUNC(AR50/45)</f>
        <v>0</v>
      </c>
      <c r="AT50" s="128"/>
    </row>
    <row r="51" spans="1:46" s="2" customFormat="1" ht="15.75" customHeight="1">
      <c r="A51" s="13"/>
      <c r="B51" s="51"/>
      <c r="C51" s="75"/>
      <c r="D51" s="76"/>
      <c r="E51" s="21">
        <f>M51+U51+AC51+AK51+AS51</f>
        <v>0</v>
      </c>
      <c r="F51" s="77"/>
      <c r="G51" s="78"/>
      <c r="H51" s="6">
        <f>G51-F51</f>
        <v>0</v>
      </c>
      <c r="I51" s="7">
        <f>HOUR(H51)</f>
        <v>0</v>
      </c>
      <c r="J51" s="7">
        <f>MINUTE(H51)</f>
        <v>0</v>
      </c>
      <c r="K51" s="7">
        <f>IF(I51=1,60,IF(I51=2,120,IF(I51=3,180,IF(I51=4,240,IF(I51=5,300,IF(I51=6,360,IF(I51=7,420,IF(I51=8,480,))))))))</f>
        <v>0</v>
      </c>
      <c r="L51" s="8">
        <f>J51+K51</f>
        <v>0</v>
      </c>
      <c r="M51" s="8">
        <f>TRUNC(L51/45)</f>
        <v>0</v>
      </c>
      <c r="N51" s="77"/>
      <c r="O51" s="78"/>
      <c r="P51" s="6">
        <f>O51-N51</f>
        <v>0</v>
      </c>
      <c r="Q51" s="7">
        <f>HOUR(P51)</f>
        <v>0</v>
      </c>
      <c r="R51" s="7">
        <f>MINUTE(P51)</f>
        <v>0</v>
      </c>
      <c r="S51" s="7">
        <f>IF(Q51=1,60,IF(Q51=2,120,IF(Q51=3,180,IF(Q51=4,240,IF(Q51=5,300,IF(Q51=6,360,IF(Q51=7,420,IF(Q51=8,480,))))))))</f>
        <v>0</v>
      </c>
      <c r="T51" s="8">
        <f>R51+S51</f>
        <v>0</v>
      </c>
      <c r="U51" s="8">
        <f>TRUNC(T51/45)</f>
        <v>0</v>
      </c>
      <c r="V51" s="77"/>
      <c r="W51" s="78"/>
      <c r="X51" s="6">
        <f>W51-V51</f>
        <v>0</v>
      </c>
      <c r="Y51" s="7">
        <f>HOUR(X51)</f>
        <v>0</v>
      </c>
      <c r="Z51" s="7">
        <f>MINUTE(X51)</f>
        <v>0</v>
      </c>
      <c r="AA51" s="7">
        <f>IF(Y51=1,60,IF(Y51=2,120,IF(Y51=3,180,IF(Y51=4,240,IF(Y51=5,300,IF(Y51=6,360,IF(Y51=7,420,IF(Y51=8,480,))))))))</f>
        <v>0</v>
      </c>
      <c r="AB51" s="8">
        <f>Z51+AA51</f>
        <v>0</v>
      </c>
      <c r="AC51" s="8">
        <f>TRUNC(AB51/45)</f>
        <v>0</v>
      </c>
      <c r="AD51" s="77"/>
      <c r="AE51" s="78"/>
      <c r="AF51" s="6">
        <f>AE51-AD51</f>
        <v>0</v>
      </c>
      <c r="AG51" s="7">
        <f>HOUR(AF51)</f>
        <v>0</v>
      </c>
      <c r="AH51" s="7">
        <f>MINUTE(AF51)</f>
        <v>0</v>
      </c>
      <c r="AI51" s="7">
        <f>IF(AG51=1,60,IF(AG51=2,120,IF(AG51=3,180,IF(AG51=4,240,IF(AG51=5,300,IF(AG51=6,360,IF(AG51=7,420,IF(AG51=8,480,))))))))</f>
        <v>0</v>
      </c>
      <c r="AJ51" s="8">
        <f>AH51+AI51</f>
        <v>0</v>
      </c>
      <c r="AK51" s="79">
        <f>TRUNC(AJ51/45)</f>
        <v>0</v>
      </c>
      <c r="AL51" s="77"/>
      <c r="AM51" s="78"/>
      <c r="AN51" s="6">
        <f>AM51-AL51</f>
        <v>0</v>
      </c>
      <c r="AO51" s="7">
        <f>HOUR(AN51)</f>
        <v>0</v>
      </c>
      <c r="AP51" s="7">
        <f>MINUTE(AN51)</f>
        <v>0</v>
      </c>
      <c r="AQ51" s="7">
        <f>IF(AO51=1,60,IF(AO51=2,120,IF(AO51=3,180,IF(AO51=4,240,IF(AO51=5,300,IF(AO51=6,360,IF(AO51=7,420,IF(AO51=8,480,))))))))</f>
        <v>0</v>
      </c>
      <c r="AR51" s="8">
        <f>AP51+AQ51</f>
        <v>0</v>
      </c>
      <c r="AS51" s="8">
        <f>TRUNC(AR51/45)</f>
        <v>0</v>
      </c>
      <c r="AT51" s="128"/>
    </row>
    <row r="52" spans="1:46" s="2" customFormat="1" ht="15.75" customHeight="1" hidden="1">
      <c r="A52" s="13"/>
      <c r="B52" s="75"/>
      <c r="C52" s="75"/>
      <c r="D52" s="76"/>
      <c r="E52" s="21">
        <f>M52+U52+AC52+AK52+AS52</f>
        <v>0</v>
      </c>
      <c r="F52" s="112"/>
      <c r="G52" s="108"/>
      <c r="H52" s="6"/>
      <c r="I52" s="7"/>
      <c r="J52" s="7"/>
      <c r="K52" s="7"/>
      <c r="L52" s="8"/>
      <c r="M52" s="8">
        <f>SUM(M49:M51)</f>
        <v>0</v>
      </c>
      <c r="N52" s="112"/>
      <c r="O52" s="108"/>
      <c r="P52" s="6"/>
      <c r="Q52" s="7"/>
      <c r="R52" s="7"/>
      <c r="S52" s="7"/>
      <c r="T52" s="8"/>
      <c r="U52" s="8">
        <f>SUM(U49:U51)</f>
        <v>0</v>
      </c>
      <c r="V52" s="112"/>
      <c r="W52" s="108"/>
      <c r="X52" s="6"/>
      <c r="Y52" s="7"/>
      <c r="Z52" s="7"/>
      <c r="AA52" s="7"/>
      <c r="AB52" s="8"/>
      <c r="AC52" s="8">
        <f>SUM(AC49:AC51)</f>
        <v>0</v>
      </c>
      <c r="AD52" s="112"/>
      <c r="AE52" s="108"/>
      <c r="AF52" s="6"/>
      <c r="AG52" s="7"/>
      <c r="AH52" s="7"/>
      <c r="AI52" s="7"/>
      <c r="AJ52" s="8"/>
      <c r="AK52" s="81">
        <f>SUM(AK49:AK51)</f>
        <v>0</v>
      </c>
      <c r="AL52" s="112"/>
      <c r="AM52" s="108"/>
      <c r="AN52" s="6"/>
      <c r="AO52" s="7"/>
      <c r="AP52" s="7"/>
      <c r="AQ52" s="7"/>
      <c r="AR52" s="8"/>
      <c r="AS52" s="8">
        <f>SUM(AS49:AS51)</f>
        <v>0</v>
      </c>
      <c r="AT52" s="128"/>
    </row>
    <row r="53" spans="1:46" s="2" customFormat="1" ht="15.75" customHeight="1">
      <c r="A53" s="13"/>
      <c r="B53" s="217" t="s">
        <v>32</v>
      </c>
      <c r="C53" s="218"/>
      <c r="D53" s="102"/>
      <c r="E53" s="64">
        <f>IF((SUM((E49:E51)))+E34&gt;10,(10-E34),((SUM(E49:E51))))</f>
        <v>0</v>
      </c>
      <c r="F53" s="204">
        <f>M52</f>
        <v>0</v>
      </c>
      <c r="G53" s="190"/>
      <c r="H53" s="213">
        <f>O52</f>
        <v>0</v>
      </c>
      <c r="I53" s="214"/>
      <c r="J53" s="213">
        <f>Q52</f>
        <v>0</v>
      </c>
      <c r="K53" s="214"/>
      <c r="L53" s="213">
        <f>S52</f>
        <v>0</v>
      </c>
      <c r="M53" s="214"/>
      <c r="N53" s="204">
        <f>U52</f>
        <v>0</v>
      </c>
      <c r="O53" s="190"/>
      <c r="P53" s="9"/>
      <c r="Q53" s="9"/>
      <c r="R53" s="9"/>
      <c r="S53" s="9"/>
      <c r="T53" s="9"/>
      <c r="U53" s="134"/>
      <c r="V53" s="189">
        <f>AC52</f>
        <v>0</v>
      </c>
      <c r="W53" s="190"/>
      <c r="X53" s="9"/>
      <c r="Y53" s="9"/>
      <c r="Z53" s="9"/>
      <c r="AA53" s="9"/>
      <c r="AB53" s="9"/>
      <c r="AC53" s="134"/>
      <c r="AD53" s="189">
        <f>AK52</f>
        <v>0</v>
      </c>
      <c r="AE53" s="190"/>
      <c r="AF53" s="9"/>
      <c r="AG53" s="9"/>
      <c r="AH53" s="9"/>
      <c r="AI53" s="9"/>
      <c r="AJ53" s="9"/>
      <c r="AK53" s="135"/>
      <c r="AL53" s="189">
        <f>AS52</f>
        <v>0</v>
      </c>
      <c r="AM53" s="190"/>
      <c r="AN53" s="122"/>
      <c r="AO53" s="122"/>
      <c r="AP53" s="122"/>
      <c r="AQ53" s="122"/>
      <c r="AR53" s="122"/>
      <c r="AS53" s="9"/>
      <c r="AT53" s="129"/>
    </row>
    <row r="54" spans="1:46" s="2" customFormat="1" ht="15.75" customHeight="1">
      <c r="A54" s="13"/>
      <c r="B54" s="216" t="s">
        <v>58</v>
      </c>
      <c r="C54" s="216"/>
      <c r="D54" s="216"/>
      <c r="E54" s="22">
        <f>IF((E45+E53+E65)&gt;10,(10-E65),(E45+E53))</f>
        <v>0</v>
      </c>
      <c r="F54" s="215" t="s">
        <v>76</v>
      </c>
      <c r="G54" s="215"/>
      <c r="H54" s="215"/>
      <c r="I54" s="45"/>
      <c r="J54" s="45"/>
      <c r="K54" s="45"/>
      <c r="L54" s="45"/>
      <c r="M54" s="24"/>
      <c r="N54" s="224">
        <f>((AM4*AL54)*3.2)*E54</f>
        <v>0</v>
      </c>
      <c r="O54" s="224"/>
      <c r="P54" s="45"/>
      <c r="Q54" s="45"/>
      <c r="R54" s="45"/>
      <c r="S54" s="45"/>
      <c r="T54" s="45"/>
      <c r="U54" s="45"/>
      <c r="V54" s="47"/>
      <c r="W54" s="25"/>
      <c r="X54" s="45"/>
      <c r="Y54" s="45"/>
      <c r="Z54" s="45"/>
      <c r="AA54" s="45"/>
      <c r="AB54" s="45"/>
      <c r="AC54" s="45"/>
      <c r="AD54" s="205" t="s">
        <v>77</v>
      </c>
      <c r="AE54" s="205"/>
      <c r="AF54" s="205"/>
      <c r="AG54" s="45"/>
      <c r="AH54" s="45"/>
      <c r="AI54" s="45"/>
      <c r="AJ54" s="45"/>
      <c r="AK54" s="26"/>
      <c r="AL54" s="211">
        <f>IF(D7="PROFESÖR","300",IF(D7="DOÇENT","250",IF(D7="DR. ÖĞR. ÜYESİ","200",IF(D7="ÖĞRETİM GÖREVLİSİ","160",IF(D7="DR. ARŞ. GÖR.","160",0)))))</f>
        <v>0</v>
      </c>
      <c r="AM54" s="212"/>
      <c r="AN54" s="23"/>
      <c r="AO54" s="23"/>
      <c r="AP54" s="23"/>
      <c r="AQ54" s="23"/>
      <c r="AR54" s="23"/>
      <c r="AS54" s="23"/>
      <c r="AT54" s="63"/>
    </row>
    <row r="55" spans="1:45" s="5" customFormat="1" ht="15.75" customHeight="1">
      <c r="A55" s="13"/>
      <c r="B55" s="14"/>
      <c r="C55" s="14"/>
      <c r="D55" s="14"/>
      <c r="E55" s="15"/>
      <c r="F55" s="16"/>
      <c r="G55" s="17"/>
      <c r="H55" s="18"/>
      <c r="I55" s="18"/>
      <c r="J55" s="18"/>
      <c r="K55" s="18"/>
      <c r="L55" s="18"/>
      <c r="M55" s="19"/>
      <c r="N55" s="20"/>
      <c r="O55" s="17"/>
      <c r="P55" s="18"/>
      <c r="Q55" s="18"/>
      <c r="R55" s="18"/>
      <c r="S55" s="18"/>
      <c r="T55" s="18"/>
      <c r="U55" s="18"/>
      <c r="V55" s="20"/>
      <c r="W55" s="17"/>
      <c r="X55" s="18"/>
      <c r="Y55" s="18"/>
      <c r="Z55" s="18"/>
      <c r="AA55" s="18"/>
      <c r="AB55" s="18"/>
      <c r="AC55" s="18"/>
      <c r="AD55" s="20"/>
      <c r="AE55" s="17"/>
      <c r="AF55" s="18"/>
      <c r="AG55" s="18"/>
      <c r="AH55" s="18"/>
      <c r="AI55" s="18"/>
      <c r="AJ55" s="18"/>
      <c r="AK55" s="20"/>
      <c r="AL55" s="20"/>
      <c r="AM55" s="17"/>
      <c r="AN55" s="18"/>
      <c r="AO55" s="18"/>
      <c r="AP55" s="18"/>
      <c r="AQ55" s="18"/>
      <c r="AR55" s="18"/>
      <c r="AS55" s="18"/>
    </row>
    <row r="56" spans="1:46" s="2" customFormat="1" ht="15.75" customHeight="1">
      <c r="A56" s="13"/>
      <c r="B56" s="159" t="s">
        <v>24</v>
      </c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60"/>
      <c r="Q56" s="60"/>
      <c r="R56" s="60"/>
      <c r="S56" s="60"/>
      <c r="T56" s="60"/>
      <c r="U56" s="60"/>
      <c r="V56" s="59"/>
      <c r="W56" s="59"/>
      <c r="X56" s="60"/>
      <c r="Y56" s="60"/>
      <c r="Z56" s="60"/>
      <c r="AA56" s="60"/>
      <c r="AB56" s="60"/>
      <c r="AC56" s="60"/>
      <c r="AD56" s="59"/>
      <c r="AE56" s="59"/>
      <c r="AF56" s="60"/>
      <c r="AG56" s="60"/>
      <c r="AH56" s="60"/>
      <c r="AI56" s="60"/>
      <c r="AJ56" s="60"/>
      <c r="AK56" s="59"/>
      <c r="AL56" s="59"/>
      <c r="AM56" s="61"/>
      <c r="AN56" s="62"/>
      <c r="AO56" s="62"/>
      <c r="AP56" s="62"/>
      <c r="AQ56" s="62"/>
      <c r="AR56" s="62"/>
      <c r="AS56" s="62"/>
      <c r="AT56" s="63"/>
    </row>
    <row r="57" spans="1:46" s="2" customFormat="1" ht="15.75" customHeight="1">
      <c r="A57" s="13"/>
      <c r="B57" s="163" t="s">
        <v>23</v>
      </c>
      <c r="C57" s="164"/>
      <c r="D57" s="136"/>
      <c r="E57" s="127" t="s">
        <v>12</v>
      </c>
      <c r="F57" s="155" t="s">
        <v>16</v>
      </c>
      <c r="G57" s="156"/>
      <c r="H57" s="65"/>
      <c r="I57" s="66"/>
      <c r="J57" s="66"/>
      <c r="K57" s="66"/>
      <c r="L57" s="66"/>
      <c r="M57" s="66"/>
      <c r="N57" s="155" t="s">
        <v>6</v>
      </c>
      <c r="O57" s="156"/>
      <c r="P57" s="67"/>
      <c r="Q57" s="67"/>
      <c r="R57" s="67"/>
      <c r="S57" s="67"/>
      <c r="T57" s="67"/>
      <c r="U57" s="67"/>
      <c r="V57" s="155" t="s">
        <v>19</v>
      </c>
      <c r="W57" s="156"/>
      <c r="X57" s="67"/>
      <c r="Y57" s="67"/>
      <c r="Z57" s="67"/>
      <c r="AA57" s="67"/>
      <c r="AB57" s="67"/>
      <c r="AC57" s="67"/>
      <c r="AD57" s="155" t="s">
        <v>20</v>
      </c>
      <c r="AE57" s="156"/>
      <c r="AF57" s="67"/>
      <c r="AG57" s="67"/>
      <c r="AH57" s="67"/>
      <c r="AI57" s="67"/>
      <c r="AJ57" s="67"/>
      <c r="AK57" s="68"/>
      <c r="AL57" s="155" t="s">
        <v>7</v>
      </c>
      <c r="AM57" s="156"/>
      <c r="AN57" s="69"/>
      <c r="AO57" s="69"/>
      <c r="AP57" s="69"/>
      <c r="AQ57" s="69"/>
      <c r="AR57" s="69"/>
      <c r="AS57" s="69"/>
      <c r="AT57" s="187" t="s">
        <v>78</v>
      </c>
    </row>
    <row r="58" spans="1:46" s="2" customFormat="1" ht="15.75" customHeight="1">
      <c r="A58" s="13"/>
      <c r="B58" s="70" t="s">
        <v>2</v>
      </c>
      <c r="C58" s="70" t="s">
        <v>3</v>
      </c>
      <c r="D58" s="71" t="s">
        <v>4</v>
      </c>
      <c r="E58" s="88" t="s">
        <v>13</v>
      </c>
      <c r="F58" s="157"/>
      <c r="G58" s="158"/>
      <c r="H58" s="72"/>
      <c r="I58" s="72"/>
      <c r="J58" s="72"/>
      <c r="K58" s="72"/>
      <c r="L58" s="72"/>
      <c r="M58" s="72"/>
      <c r="N58" s="157"/>
      <c r="O58" s="158"/>
      <c r="P58" s="73"/>
      <c r="Q58" s="73"/>
      <c r="R58" s="73"/>
      <c r="S58" s="73"/>
      <c r="T58" s="73"/>
      <c r="U58" s="73"/>
      <c r="V58" s="157"/>
      <c r="W58" s="158"/>
      <c r="X58" s="67"/>
      <c r="Y58" s="67"/>
      <c r="Z58" s="67"/>
      <c r="AA58" s="67"/>
      <c r="AB58" s="67"/>
      <c r="AC58" s="67"/>
      <c r="AD58" s="157"/>
      <c r="AE58" s="158"/>
      <c r="AF58" s="67"/>
      <c r="AG58" s="67"/>
      <c r="AH58" s="67"/>
      <c r="AI58" s="67"/>
      <c r="AJ58" s="67"/>
      <c r="AK58" s="68"/>
      <c r="AL58" s="157"/>
      <c r="AM58" s="158"/>
      <c r="AN58" s="74"/>
      <c r="AO58" s="74"/>
      <c r="AP58" s="74"/>
      <c r="AQ58" s="74"/>
      <c r="AR58" s="74"/>
      <c r="AS58" s="74"/>
      <c r="AT58" s="188"/>
    </row>
    <row r="59" spans="1:46" s="2" customFormat="1" ht="15.75" customHeight="1">
      <c r="A59" s="13"/>
      <c r="B59" s="51"/>
      <c r="C59" s="75"/>
      <c r="D59" s="76"/>
      <c r="E59" s="21">
        <f aca="true" t="shared" si="48" ref="E59:E64">M59+U59+AC59+AK59+AS59</f>
        <v>0</v>
      </c>
      <c r="F59" s="77"/>
      <c r="G59" s="78"/>
      <c r="H59" s="6">
        <f>G59-F59</f>
        <v>0</v>
      </c>
      <c r="I59" s="151">
        <f>HOUR(H59)</f>
        <v>0</v>
      </c>
      <c r="J59" s="151">
        <f>MINUTE(H59)</f>
        <v>0</v>
      </c>
      <c r="K59" s="151">
        <f>IF(I59=1,60,IF(I59=2,120,IF(I59=3,180,IF(I59=4,240,IF(I59=5,300,IF(I59=6,360,IF(I59=7,420,IF(I59=8,480,))))))))</f>
        <v>0</v>
      </c>
      <c r="L59" s="8">
        <f>J59+K59</f>
        <v>0</v>
      </c>
      <c r="M59" s="8">
        <f>TRUNC(L59/45)</f>
        <v>0</v>
      </c>
      <c r="N59" s="77"/>
      <c r="O59" s="78"/>
      <c r="P59" s="6">
        <f>O59-N59</f>
        <v>0</v>
      </c>
      <c r="Q59" s="151">
        <f>HOUR(P59)</f>
        <v>0</v>
      </c>
      <c r="R59" s="151">
        <f>MINUTE(P59)</f>
        <v>0</v>
      </c>
      <c r="S59" s="151">
        <f>IF(Q59=1,60,IF(Q59=2,120,IF(Q59=3,180,IF(Q59=4,240,IF(Q59=5,300,IF(Q59=6,360,IF(Q59=7,420,IF(Q59=8,480,))))))))</f>
        <v>0</v>
      </c>
      <c r="T59" s="8">
        <f>R59+S59</f>
        <v>0</v>
      </c>
      <c r="U59" s="8">
        <f>TRUNC(T59/45)</f>
        <v>0</v>
      </c>
      <c r="V59" s="77"/>
      <c r="W59" s="78"/>
      <c r="X59" s="6">
        <f>W59-V59</f>
        <v>0</v>
      </c>
      <c r="Y59" s="151">
        <f>HOUR(X59)</f>
        <v>0</v>
      </c>
      <c r="Z59" s="151">
        <f>MINUTE(X59)</f>
        <v>0</v>
      </c>
      <c r="AA59" s="151">
        <f>IF(Y59=1,60,IF(Y59=2,120,IF(Y59=3,180,IF(Y59=4,240,IF(Y59=5,300,IF(Y59=6,360,IF(Y59=7,420,IF(Y59=8,480,))))))))</f>
        <v>0</v>
      </c>
      <c r="AB59" s="8">
        <f>Z59+AA59</f>
        <v>0</v>
      </c>
      <c r="AC59" s="8">
        <f>TRUNC(AB59/45)</f>
        <v>0</v>
      </c>
      <c r="AD59" s="77"/>
      <c r="AE59" s="78"/>
      <c r="AF59" s="6">
        <f>AE59-AD59</f>
        <v>0</v>
      </c>
      <c r="AG59" s="151">
        <f>HOUR(AF59)</f>
        <v>0</v>
      </c>
      <c r="AH59" s="151">
        <f>MINUTE(AF59)</f>
        <v>0</v>
      </c>
      <c r="AI59" s="151">
        <f>IF(AG59=1,60,IF(AG59=2,120,IF(AG59=3,180,IF(AG59=4,240,IF(AG59=5,300,IF(AG59=6,360,IF(AG59=7,420,IF(AG59=8,480,))))))))</f>
        <v>0</v>
      </c>
      <c r="AJ59" s="8">
        <f>AH59+AI59</f>
        <v>0</v>
      </c>
      <c r="AK59" s="8">
        <f>TRUNC(AJ59/45)</f>
        <v>0</v>
      </c>
      <c r="AL59" s="77"/>
      <c r="AM59" s="78"/>
      <c r="AN59" s="6">
        <f>AM59-AL59</f>
        <v>0</v>
      </c>
      <c r="AO59" s="7">
        <f>HOUR(AN59)</f>
        <v>0</v>
      </c>
      <c r="AP59" s="7">
        <f>MINUTE(AN59)</f>
        <v>0</v>
      </c>
      <c r="AQ59" s="7">
        <f>IF(AO59=1,60,IF(AO59=2,120,IF(AO59=3,180,IF(AO59=4,240,IF(AO59=5,300,IF(AO59=6,360,IF(AO59=7,420,IF(AO59=8,480,))))))))</f>
        <v>0</v>
      </c>
      <c r="AR59" s="8">
        <f>AP59+AQ59</f>
        <v>0</v>
      </c>
      <c r="AS59" s="8">
        <f>TRUNC(AR59/45)</f>
        <v>0</v>
      </c>
      <c r="AT59" s="128"/>
    </row>
    <row r="60" spans="1:46" s="2" customFormat="1" ht="15.75" customHeight="1">
      <c r="A60" s="13"/>
      <c r="B60" s="51"/>
      <c r="C60" s="75"/>
      <c r="D60" s="149"/>
      <c r="E60" s="21">
        <f>M60+U60+AC60+AK60+AS60</f>
        <v>0</v>
      </c>
      <c r="F60" s="77"/>
      <c r="G60" s="78"/>
      <c r="H60" s="6">
        <f>G60-F60</f>
        <v>0</v>
      </c>
      <c r="I60" s="151">
        <f>HOUR(H60)</f>
        <v>0</v>
      </c>
      <c r="J60" s="151">
        <f>MINUTE(H60)</f>
        <v>0</v>
      </c>
      <c r="K60" s="151">
        <f>IF(I60=1,60,IF(I60=2,120,IF(I60=3,180,IF(I60=4,240,IF(I60=5,300,IF(I60=6,360,IF(I60=7,420,IF(I60=8,480,))))))))</f>
        <v>0</v>
      </c>
      <c r="L60" s="8">
        <f>J60+K60</f>
        <v>0</v>
      </c>
      <c r="M60" s="8">
        <f>TRUNC(L60/45)</f>
        <v>0</v>
      </c>
      <c r="N60" s="77"/>
      <c r="O60" s="78"/>
      <c r="P60" s="6">
        <f>O60-N60</f>
        <v>0</v>
      </c>
      <c r="Q60" s="151">
        <f>HOUR(P60)</f>
        <v>0</v>
      </c>
      <c r="R60" s="151">
        <f>MINUTE(P60)</f>
        <v>0</v>
      </c>
      <c r="S60" s="151">
        <f>IF(Q60=1,60,IF(Q60=2,120,IF(Q60=3,180,IF(Q60=4,240,IF(Q60=5,300,IF(Q60=6,360,IF(Q60=7,420,IF(Q60=8,480,))))))))</f>
        <v>0</v>
      </c>
      <c r="T60" s="8">
        <f>R60+S60</f>
        <v>0</v>
      </c>
      <c r="U60" s="8">
        <f>TRUNC(T60/45)</f>
        <v>0</v>
      </c>
      <c r="V60" s="77"/>
      <c r="W60" s="78"/>
      <c r="X60" s="6">
        <f>W60-V60</f>
        <v>0</v>
      </c>
      <c r="Y60" s="151">
        <f>HOUR(X60)</f>
        <v>0</v>
      </c>
      <c r="Z60" s="151">
        <f>MINUTE(X60)</f>
        <v>0</v>
      </c>
      <c r="AA60" s="151">
        <f>IF(Y60=1,60,IF(Y60=2,120,IF(Y60=3,180,IF(Y60=4,240,IF(Y60=5,300,IF(Y60=6,360,IF(Y60=7,420,IF(Y60=8,480,))))))))</f>
        <v>0</v>
      </c>
      <c r="AB60" s="8">
        <f>Z60+AA60</f>
        <v>0</v>
      </c>
      <c r="AC60" s="8">
        <f>TRUNC(AB60/45)</f>
        <v>0</v>
      </c>
      <c r="AD60" s="77"/>
      <c r="AE60" s="78"/>
      <c r="AF60" s="6">
        <f>AE60-AD60</f>
        <v>0</v>
      </c>
      <c r="AG60" s="151">
        <f>HOUR(AF60)</f>
        <v>0</v>
      </c>
      <c r="AH60" s="151">
        <f>MINUTE(AF60)</f>
        <v>0</v>
      </c>
      <c r="AI60" s="151">
        <f>IF(AG60=1,60,IF(AG60=2,120,IF(AG60=3,180,IF(AG60=4,240,IF(AG60=5,300,IF(AG60=6,360,IF(AG60=7,420,IF(AG60=8,480,))))))))</f>
        <v>0</v>
      </c>
      <c r="AJ60" s="8">
        <f>AH60+AI60</f>
        <v>0</v>
      </c>
      <c r="AK60" s="8">
        <f>TRUNC(AJ60/45)</f>
        <v>0</v>
      </c>
      <c r="AL60" s="77"/>
      <c r="AM60" s="78"/>
      <c r="AN60" s="6">
        <f>AM60-AL60</f>
        <v>0</v>
      </c>
      <c r="AO60" s="150">
        <f>HOUR(AN60)</f>
        <v>0</v>
      </c>
      <c r="AP60" s="150">
        <f>MINUTE(AN60)</f>
        <v>0</v>
      </c>
      <c r="AQ60" s="150">
        <f>IF(AO60=1,60,IF(AO60=2,120,IF(AO60=3,180,IF(AO60=4,240,IF(AO60=5,300,IF(AO60=6,360,IF(AO60=7,420,IF(AO60=8,480,))))))))</f>
        <v>0</v>
      </c>
      <c r="AR60" s="8">
        <f>AP60+AQ60</f>
        <v>0</v>
      </c>
      <c r="AS60" s="8">
        <f>TRUNC(AR60/45)</f>
        <v>0</v>
      </c>
      <c r="AT60" s="128"/>
    </row>
    <row r="61" spans="1:46" s="2" customFormat="1" ht="15.75" customHeight="1">
      <c r="A61" s="13"/>
      <c r="B61" s="51"/>
      <c r="C61" s="75"/>
      <c r="D61" s="149"/>
      <c r="E61" s="21">
        <f t="shared" si="48"/>
        <v>0</v>
      </c>
      <c r="F61" s="77"/>
      <c r="G61" s="78"/>
      <c r="H61" s="6">
        <f>G61-F61</f>
        <v>0</v>
      </c>
      <c r="I61" s="151">
        <f>HOUR(H61)</f>
        <v>0</v>
      </c>
      <c r="J61" s="151">
        <f>MINUTE(H61)</f>
        <v>0</v>
      </c>
      <c r="K61" s="151">
        <f>IF(I61=1,60,IF(I61=2,120,IF(I61=3,180,IF(I61=4,240,IF(I61=5,300,IF(I61=6,360,IF(I61=7,420,IF(I61=8,480,))))))))</f>
        <v>0</v>
      </c>
      <c r="L61" s="8">
        <f>J61+K61</f>
        <v>0</v>
      </c>
      <c r="M61" s="8">
        <f>TRUNC(L61/45)</f>
        <v>0</v>
      </c>
      <c r="N61" s="77"/>
      <c r="O61" s="78"/>
      <c r="P61" s="6">
        <f>O61-N61</f>
        <v>0</v>
      </c>
      <c r="Q61" s="151">
        <f>HOUR(P61)</f>
        <v>0</v>
      </c>
      <c r="R61" s="151">
        <f>MINUTE(P61)</f>
        <v>0</v>
      </c>
      <c r="S61" s="151">
        <f>IF(Q61=1,60,IF(Q61=2,120,IF(Q61=3,180,IF(Q61=4,240,IF(Q61=5,300,IF(Q61=6,360,IF(Q61=7,420,IF(Q61=8,480,))))))))</f>
        <v>0</v>
      </c>
      <c r="T61" s="8">
        <f>R61+S61</f>
        <v>0</v>
      </c>
      <c r="U61" s="8">
        <f>TRUNC(T61/45)</f>
        <v>0</v>
      </c>
      <c r="V61" s="77"/>
      <c r="W61" s="78"/>
      <c r="X61" s="6">
        <f>W61-V61</f>
        <v>0</v>
      </c>
      <c r="Y61" s="151">
        <f>HOUR(X61)</f>
        <v>0</v>
      </c>
      <c r="Z61" s="151">
        <f>MINUTE(X61)</f>
        <v>0</v>
      </c>
      <c r="AA61" s="151">
        <f>IF(Y61=1,60,IF(Y61=2,120,IF(Y61=3,180,IF(Y61=4,240,IF(Y61=5,300,IF(Y61=6,360,IF(Y61=7,420,IF(Y61=8,480,))))))))</f>
        <v>0</v>
      </c>
      <c r="AB61" s="8">
        <f>Z61+AA61</f>
        <v>0</v>
      </c>
      <c r="AC61" s="8">
        <f>TRUNC(AB61/45)</f>
        <v>0</v>
      </c>
      <c r="AD61" s="77"/>
      <c r="AE61" s="78"/>
      <c r="AF61" s="6">
        <f>AE61-AD61</f>
        <v>0</v>
      </c>
      <c r="AG61" s="151">
        <f>HOUR(AF61)</f>
        <v>0</v>
      </c>
      <c r="AH61" s="151">
        <f>MINUTE(AF61)</f>
        <v>0</v>
      </c>
      <c r="AI61" s="151">
        <f>IF(AG61=1,60,IF(AG61=2,120,IF(AG61=3,180,IF(AG61=4,240,IF(AG61=5,300,IF(AG61=6,360,IF(AG61=7,420,IF(AG61=8,480,))))))))</f>
        <v>0</v>
      </c>
      <c r="AJ61" s="8">
        <f>AH61+AI61</f>
        <v>0</v>
      </c>
      <c r="AK61" s="8">
        <f>TRUNC(AJ61/45)</f>
        <v>0</v>
      </c>
      <c r="AL61" s="77"/>
      <c r="AM61" s="78"/>
      <c r="AN61" s="6">
        <f>AM61-AL61</f>
        <v>0</v>
      </c>
      <c r="AO61" s="150">
        <f>HOUR(AN61)</f>
        <v>0</v>
      </c>
      <c r="AP61" s="150">
        <f>MINUTE(AN61)</f>
        <v>0</v>
      </c>
      <c r="AQ61" s="150">
        <f>IF(AO61=1,60,IF(AO61=2,120,IF(AO61=3,180,IF(AO61=4,240,IF(AO61=5,300,IF(AO61=6,360,IF(AO61=7,420,IF(AO61=8,480,))))))))</f>
        <v>0</v>
      </c>
      <c r="AR61" s="8">
        <f>AP61+AQ61</f>
        <v>0</v>
      </c>
      <c r="AS61" s="8">
        <f>TRUNC(AR61/45)</f>
        <v>0</v>
      </c>
      <c r="AT61" s="128"/>
    </row>
    <row r="62" spans="1:46" s="2" customFormat="1" ht="15.75" customHeight="1">
      <c r="A62" s="13"/>
      <c r="B62" s="51"/>
      <c r="C62" s="75"/>
      <c r="D62" s="76"/>
      <c r="E62" s="21">
        <f t="shared" si="48"/>
        <v>0</v>
      </c>
      <c r="F62" s="77"/>
      <c r="G62" s="78"/>
      <c r="H62" s="6">
        <f>G62-F62</f>
        <v>0</v>
      </c>
      <c r="I62" s="151">
        <f>HOUR(H62)</f>
        <v>0</v>
      </c>
      <c r="J62" s="151">
        <f>MINUTE(H62)</f>
        <v>0</v>
      </c>
      <c r="K62" s="151">
        <f>IF(I62=1,60,IF(I62=2,120,IF(I62=3,180,IF(I62=4,240,IF(I62=5,300,IF(I62=6,360,IF(I62=7,420,IF(I62=8,480,))))))))</f>
        <v>0</v>
      </c>
      <c r="L62" s="8">
        <f>J62+K62</f>
        <v>0</v>
      </c>
      <c r="M62" s="8">
        <f>TRUNC(L62/45)</f>
        <v>0</v>
      </c>
      <c r="N62" s="77"/>
      <c r="O62" s="78"/>
      <c r="P62" s="6">
        <f>O62-N62</f>
        <v>0</v>
      </c>
      <c r="Q62" s="151">
        <f>HOUR(P62)</f>
        <v>0</v>
      </c>
      <c r="R62" s="151">
        <f>MINUTE(P62)</f>
        <v>0</v>
      </c>
      <c r="S62" s="151">
        <f>IF(Q62=1,60,IF(Q62=2,120,IF(Q62=3,180,IF(Q62=4,240,IF(Q62=5,300,IF(Q62=6,360,IF(Q62=7,420,IF(Q62=8,480,))))))))</f>
        <v>0</v>
      </c>
      <c r="T62" s="8">
        <f>R62+S62</f>
        <v>0</v>
      </c>
      <c r="U62" s="8">
        <f>TRUNC(T62/45)</f>
        <v>0</v>
      </c>
      <c r="V62" s="77"/>
      <c r="W62" s="78"/>
      <c r="X62" s="6">
        <f>W62-V62</f>
        <v>0</v>
      </c>
      <c r="Y62" s="151">
        <f>HOUR(X62)</f>
        <v>0</v>
      </c>
      <c r="Z62" s="151">
        <f>MINUTE(X62)</f>
        <v>0</v>
      </c>
      <c r="AA62" s="151">
        <f>IF(Y62=1,60,IF(Y62=2,120,IF(Y62=3,180,IF(Y62=4,240,IF(Y62=5,300,IF(Y62=6,360,IF(Y62=7,420,IF(Y62=8,480,))))))))</f>
        <v>0</v>
      </c>
      <c r="AB62" s="8">
        <f>Z62+AA62</f>
        <v>0</v>
      </c>
      <c r="AC62" s="8">
        <f>TRUNC(AB62/45)</f>
        <v>0</v>
      </c>
      <c r="AD62" s="77"/>
      <c r="AE62" s="78"/>
      <c r="AF62" s="6">
        <f>AE62-AD62</f>
        <v>0</v>
      </c>
      <c r="AG62" s="151">
        <f>HOUR(AF62)</f>
        <v>0</v>
      </c>
      <c r="AH62" s="151">
        <f>MINUTE(AF62)</f>
        <v>0</v>
      </c>
      <c r="AI62" s="151">
        <f>IF(AG62=1,60,IF(AG62=2,120,IF(AG62=3,180,IF(AG62=4,240,IF(AG62=5,300,IF(AG62=6,360,IF(AG62=7,420,IF(AG62=8,480,))))))))</f>
        <v>0</v>
      </c>
      <c r="AJ62" s="8">
        <f>AH62+AI62</f>
        <v>0</v>
      </c>
      <c r="AK62" s="8">
        <f>TRUNC(AJ62/45)</f>
        <v>0</v>
      </c>
      <c r="AL62" s="77"/>
      <c r="AM62" s="78"/>
      <c r="AN62" s="6">
        <f>AM62-AL62</f>
        <v>0</v>
      </c>
      <c r="AO62" s="150">
        <f>HOUR(AN62)</f>
        <v>0</v>
      </c>
      <c r="AP62" s="150">
        <f>MINUTE(AN62)</f>
        <v>0</v>
      </c>
      <c r="AQ62" s="150">
        <f>IF(AO62=1,60,IF(AO62=2,120,IF(AO62=3,180,IF(AO62=4,240,IF(AO62=5,300,IF(AO62=6,360,IF(AO62=7,420,IF(AO62=8,480,))))))))</f>
        <v>0</v>
      </c>
      <c r="AR62" s="8">
        <f>AP62+AQ62</f>
        <v>0</v>
      </c>
      <c r="AS62" s="8">
        <f>TRUNC(AR62/45)</f>
        <v>0</v>
      </c>
      <c r="AT62" s="128"/>
    </row>
    <row r="63" spans="1:46" s="2" customFormat="1" ht="15.75" customHeight="1">
      <c r="A63" s="13"/>
      <c r="B63" s="51"/>
      <c r="C63" s="75"/>
      <c r="D63" s="76"/>
      <c r="E63" s="21">
        <f t="shared" si="48"/>
        <v>0</v>
      </c>
      <c r="F63" s="77"/>
      <c r="G63" s="78"/>
      <c r="H63" s="6">
        <f>G63-F63</f>
        <v>0</v>
      </c>
      <c r="I63" s="151">
        <f>HOUR(H63)</f>
        <v>0</v>
      </c>
      <c r="J63" s="151">
        <f>MINUTE(H63)</f>
        <v>0</v>
      </c>
      <c r="K63" s="151">
        <f>IF(I63=1,60,IF(I63=2,120,IF(I63=3,180,IF(I63=4,240,IF(I63=5,300,IF(I63=6,360,IF(I63=7,420,IF(I63=8,480,))))))))</f>
        <v>0</v>
      </c>
      <c r="L63" s="8">
        <f>J63+K63</f>
        <v>0</v>
      </c>
      <c r="M63" s="8">
        <f>TRUNC(L63/45)</f>
        <v>0</v>
      </c>
      <c r="N63" s="77"/>
      <c r="O63" s="78"/>
      <c r="P63" s="6">
        <f>O63-N63</f>
        <v>0</v>
      </c>
      <c r="Q63" s="151">
        <f>HOUR(P63)</f>
        <v>0</v>
      </c>
      <c r="R63" s="151">
        <f>MINUTE(P63)</f>
        <v>0</v>
      </c>
      <c r="S63" s="151">
        <f>IF(Q63=1,60,IF(Q63=2,120,IF(Q63=3,180,IF(Q63=4,240,IF(Q63=5,300,IF(Q63=6,360,IF(Q63=7,420,IF(Q63=8,480,))))))))</f>
        <v>0</v>
      </c>
      <c r="T63" s="8">
        <f>R63+S63</f>
        <v>0</v>
      </c>
      <c r="U63" s="8">
        <f>TRUNC(T63/45)</f>
        <v>0</v>
      </c>
      <c r="V63" s="77"/>
      <c r="W63" s="78"/>
      <c r="X63" s="6">
        <f>W63-V63</f>
        <v>0</v>
      </c>
      <c r="Y63" s="151">
        <f>HOUR(X63)</f>
        <v>0</v>
      </c>
      <c r="Z63" s="151">
        <f>MINUTE(X63)</f>
        <v>0</v>
      </c>
      <c r="AA63" s="151">
        <f>IF(Y63=1,60,IF(Y63=2,120,IF(Y63=3,180,IF(Y63=4,240,IF(Y63=5,300,IF(Y63=6,360,IF(Y63=7,420,IF(Y63=8,480,))))))))</f>
        <v>0</v>
      </c>
      <c r="AB63" s="8">
        <f>Z63+AA63</f>
        <v>0</v>
      </c>
      <c r="AC63" s="8">
        <f>TRUNC(AB63/45)</f>
        <v>0</v>
      </c>
      <c r="AD63" s="77"/>
      <c r="AE63" s="78"/>
      <c r="AF63" s="6">
        <f>AE63-AD63</f>
        <v>0</v>
      </c>
      <c r="AG63" s="151">
        <f>HOUR(AF63)</f>
        <v>0</v>
      </c>
      <c r="AH63" s="151">
        <f>MINUTE(AF63)</f>
        <v>0</v>
      </c>
      <c r="AI63" s="151">
        <f>IF(AG63=1,60,IF(AG63=2,120,IF(AG63=3,180,IF(AG63=4,240,IF(AG63=5,300,IF(AG63=6,360,IF(AG63=7,420,IF(AG63=8,480,))))))))</f>
        <v>0</v>
      </c>
      <c r="AJ63" s="8">
        <f>AH63+AI63</f>
        <v>0</v>
      </c>
      <c r="AK63" s="8">
        <f>TRUNC(AJ63/45)</f>
        <v>0</v>
      </c>
      <c r="AL63" s="77"/>
      <c r="AM63" s="78"/>
      <c r="AN63" s="6">
        <f>AM63-AL63</f>
        <v>0</v>
      </c>
      <c r="AO63" s="150">
        <f>HOUR(AN63)</f>
        <v>0</v>
      </c>
      <c r="AP63" s="150">
        <f>MINUTE(AN63)</f>
        <v>0</v>
      </c>
      <c r="AQ63" s="150">
        <f>IF(AO63=1,60,IF(AO63=2,120,IF(AO63=3,180,IF(AO63=4,240,IF(AO63=5,300,IF(AO63=6,360,IF(AO63=7,420,IF(AO63=8,480,))))))))</f>
        <v>0</v>
      </c>
      <c r="AR63" s="8">
        <f>AP63+AQ63</f>
        <v>0</v>
      </c>
      <c r="AS63" s="8">
        <f>TRUNC(AR63/45)</f>
        <v>0</v>
      </c>
      <c r="AT63" s="128"/>
    </row>
    <row r="64" spans="1:46" s="2" customFormat="1" ht="15.75" customHeight="1" hidden="1">
      <c r="A64" s="13"/>
      <c r="B64" s="75"/>
      <c r="C64" s="75"/>
      <c r="D64" s="76"/>
      <c r="E64" s="21">
        <f t="shared" si="48"/>
        <v>0</v>
      </c>
      <c r="F64" s="112"/>
      <c r="G64" s="108"/>
      <c r="H64" s="6"/>
      <c r="I64" s="151"/>
      <c r="J64" s="151"/>
      <c r="K64" s="151"/>
      <c r="L64" s="8"/>
      <c r="M64" s="8">
        <f>SUM(M59:M63)</f>
        <v>0</v>
      </c>
      <c r="N64" s="112"/>
      <c r="O64" s="108"/>
      <c r="P64" s="6"/>
      <c r="Q64" s="151"/>
      <c r="R64" s="151"/>
      <c r="S64" s="151"/>
      <c r="T64" s="8"/>
      <c r="U64" s="8">
        <f>SUM(U59:U63)</f>
        <v>0</v>
      </c>
      <c r="V64" s="112"/>
      <c r="W64" s="108"/>
      <c r="X64" s="6"/>
      <c r="Y64" s="151"/>
      <c r="Z64" s="151"/>
      <c r="AA64" s="151"/>
      <c r="AB64" s="8"/>
      <c r="AC64" s="8">
        <f>SUM(AC59:AC63)</f>
        <v>0</v>
      </c>
      <c r="AD64" s="112"/>
      <c r="AE64" s="108"/>
      <c r="AF64" s="6"/>
      <c r="AG64" s="151"/>
      <c r="AH64" s="151"/>
      <c r="AI64" s="151"/>
      <c r="AJ64" s="8"/>
      <c r="AK64" s="8">
        <f>SUM(AK59:AK63)</f>
        <v>0</v>
      </c>
      <c r="AL64" s="112"/>
      <c r="AM64" s="108"/>
      <c r="AN64" s="6"/>
      <c r="AO64" s="7"/>
      <c r="AP64" s="7"/>
      <c r="AQ64" s="7"/>
      <c r="AR64" s="8"/>
      <c r="AS64" s="8">
        <f>SUM(AS59:AS63)</f>
        <v>0</v>
      </c>
      <c r="AT64" s="137"/>
    </row>
    <row r="65" spans="1:46" s="2" customFormat="1" ht="15.75" customHeight="1">
      <c r="A65" s="13"/>
      <c r="B65" s="161" t="s">
        <v>31</v>
      </c>
      <c r="C65" s="162"/>
      <c r="D65" s="76"/>
      <c r="E65" s="21">
        <f>SUM(E59:E63)</f>
        <v>0</v>
      </c>
      <c r="F65" s="221">
        <f>M64</f>
        <v>0</v>
      </c>
      <c r="G65" s="195"/>
      <c r="H65" s="6"/>
      <c r="I65" s="6"/>
      <c r="J65" s="6"/>
      <c r="K65" s="6"/>
      <c r="L65" s="23"/>
      <c r="M65" s="12"/>
      <c r="N65" s="221">
        <f>U64</f>
        <v>0</v>
      </c>
      <c r="O65" s="195"/>
      <c r="P65" s="6"/>
      <c r="Q65" s="6"/>
      <c r="R65" s="6"/>
      <c r="S65" s="6"/>
      <c r="T65" s="6"/>
      <c r="U65" s="43"/>
      <c r="V65" s="194">
        <f>AC64</f>
        <v>0</v>
      </c>
      <c r="W65" s="195"/>
      <c r="X65" s="6"/>
      <c r="Y65" s="6"/>
      <c r="Z65" s="6"/>
      <c r="AA65" s="6"/>
      <c r="AB65" s="6"/>
      <c r="AC65" s="43"/>
      <c r="AD65" s="194">
        <f>AK64</f>
        <v>0</v>
      </c>
      <c r="AE65" s="195"/>
      <c r="AF65" s="6"/>
      <c r="AG65" s="6"/>
      <c r="AH65" s="6"/>
      <c r="AI65" s="6"/>
      <c r="AJ65" s="6"/>
      <c r="AK65" s="112"/>
      <c r="AL65" s="194">
        <f>AS64</f>
        <v>0</v>
      </c>
      <c r="AM65" s="195"/>
      <c r="AN65" s="84"/>
      <c r="AO65" s="84"/>
      <c r="AP65" s="84"/>
      <c r="AQ65" s="84"/>
      <c r="AR65" s="84"/>
      <c r="AS65" s="6"/>
      <c r="AT65" s="63"/>
    </row>
    <row r="66" spans="1:46" s="2" customFormat="1" ht="12.75">
      <c r="A66" s="13"/>
      <c r="B66" s="138" t="s">
        <v>89</v>
      </c>
      <c r="C66" s="138" t="s">
        <v>87</v>
      </c>
      <c r="D66" s="139"/>
      <c r="E66" s="227" t="s">
        <v>88</v>
      </c>
      <c r="F66" s="228"/>
      <c r="G66" s="228"/>
      <c r="H66" s="140"/>
      <c r="I66" s="141"/>
      <c r="J66" s="141"/>
      <c r="K66" s="141"/>
      <c r="L66" s="141"/>
      <c r="M66" s="141"/>
      <c r="N66" s="170" t="s">
        <v>85</v>
      </c>
      <c r="O66" s="170"/>
      <c r="P66" s="170"/>
      <c r="Q66" s="170"/>
      <c r="R66" s="170"/>
      <c r="S66" s="170"/>
      <c r="T66" s="170"/>
      <c r="U66" s="170"/>
      <c r="V66" s="170"/>
      <c r="W66" s="166" t="s">
        <v>81</v>
      </c>
      <c r="X66" s="166"/>
      <c r="Y66" s="166"/>
      <c r="Z66" s="166"/>
      <c r="AA66" s="166"/>
      <c r="AB66" s="166"/>
      <c r="AC66" s="166"/>
      <c r="AD66" s="166"/>
      <c r="AE66" s="166"/>
      <c r="AF66" s="142"/>
      <c r="AG66" s="142"/>
      <c r="AH66" s="142"/>
      <c r="AI66" s="142"/>
      <c r="AJ66" s="142"/>
      <c r="AK66" s="142"/>
      <c r="AL66" s="154" t="s">
        <v>83</v>
      </c>
      <c r="AM66" s="154"/>
      <c r="AN66" s="154"/>
      <c r="AO66" s="154"/>
      <c r="AP66" s="154"/>
      <c r="AQ66" s="154"/>
      <c r="AR66" s="154"/>
      <c r="AS66" s="154"/>
      <c r="AT66" s="154"/>
    </row>
    <row r="67" spans="1:46" s="2" customFormat="1" ht="12.75">
      <c r="A67" s="13"/>
      <c r="B67" s="143">
        <v>1</v>
      </c>
      <c r="C67" s="144"/>
      <c r="D67" s="143">
        <v>1</v>
      </c>
      <c r="E67" s="167"/>
      <c r="F67" s="168"/>
      <c r="G67" s="168"/>
      <c r="H67" s="145"/>
      <c r="I67" s="145"/>
      <c r="J67" s="145"/>
      <c r="K67" s="145"/>
      <c r="L67" s="145"/>
      <c r="M67" s="145"/>
      <c r="N67" s="152" t="s">
        <v>86</v>
      </c>
      <c r="O67" s="152"/>
      <c r="P67" s="152"/>
      <c r="Q67" s="152"/>
      <c r="R67" s="152"/>
      <c r="S67" s="152"/>
      <c r="T67" s="152"/>
      <c r="U67" s="152"/>
      <c r="V67" s="152"/>
      <c r="W67" s="152" t="s">
        <v>82</v>
      </c>
      <c r="X67" s="152"/>
      <c r="Y67" s="152"/>
      <c r="Z67" s="152"/>
      <c r="AA67" s="152"/>
      <c r="AB67" s="152"/>
      <c r="AC67" s="152"/>
      <c r="AD67" s="152"/>
      <c r="AE67" s="152"/>
      <c r="AF67" s="146"/>
      <c r="AG67" s="146"/>
      <c r="AH67" s="146"/>
      <c r="AI67" s="146"/>
      <c r="AJ67" s="146"/>
      <c r="AK67" s="146"/>
      <c r="AL67" s="152" t="s">
        <v>84</v>
      </c>
      <c r="AM67" s="152"/>
      <c r="AN67" s="152"/>
      <c r="AO67" s="152"/>
      <c r="AP67" s="152"/>
      <c r="AQ67" s="152"/>
      <c r="AR67" s="152"/>
      <c r="AS67" s="152"/>
      <c r="AT67" s="152"/>
    </row>
    <row r="68" spans="1:46" s="2" customFormat="1" ht="12.75">
      <c r="A68" s="13"/>
      <c r="B68" s="92">
        <v>2</v>
      </c>
      <c r="C68" s="144"/>
      <c r="D68" s="92">
        <v>2</v>
      </c>
      <c r="E68" s="167"/>
      <c r="F68" s="168"/>
      <c r="G68" s="168"/>
      <c r="H68" s="145"/>
      <c r="I68" s="145"/>
      <c r="J68" s="145"/>
      <c r="K68" s="145"/>
      <c r="L68" s="145"/>
      <c r="M68" s="145"/>
      <c r="N68" s="169"/>
      <c r="O68" s="169"/>
      <c r="P68" s="169"/>
      <c r="Q68" s="169"/>
      <c r="R68" s="169"/>
      <c r="S68" s="169"/>
      <c r="T68" s="169"/>
      <c r="U68" s="169"/>
      <c r="V68" s="169"/>
      <c r="W68" s="153"/>
      <c r="X68" s="153"/>
      <c r="Y68" s="153"/>
      <c r="Z68" s="153"/>
      <c r="AA68" s="153"/>
      <c r="AB68" s="153"/>
      <c r="AC68" s="153"/>
      <c r="AD68" s="153"/>
      <c r="AE68" s="153"/>
      <c r="AF68" s="145"/>
      <c r="AG68" s="145"/>
      <c r="AH68" s="145"/>
      <c r="AI68" s="145"/>
      <c r="AJ68" s="145"/>
      <c r="AK68" s="145"/>
      <c r="AL68" s="153"/>
      <c r="AM68" s="153"/>
      <c r="AN68" s="153"/>
      <c r="AO68" s="153"/>
      <c r="AP68" s="153"/>
      <c r="AQ68" s="153"/>
      <c r="AR68" s="153"/>
      <c r="AS68" s="153"/>
      <c r="AT68" s="153"/>
    </row>
    <row r="69" spans="1:46" s="2" customFormat="1" ht="12.75">
      <c r="A69" s="13"/>
      <c r="B69" s="143">
        <v>3</v>
      </c>
      <c r="C69" s="144"/>
      <c r="D69" s="143">
        <v>3</v>
      </c>
      <c r="E69" s="167"/>
      <c r="F69" s="168"/>
      <c r="G69" s="168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7"/>
    </row>
    <row r="70" spans="1:46" s="2" customFormat="1" ht="12.75">
      <c r="A70" s="13"/>
      <c r="B70" s="143">
        <v>4</v>
      </c>
      <c r="C70" s="144"/>
      <c r="D70" s="92">
        <v>4</v>
      </c>
      <c r="E70" s="167"/>
      <c r="F70" s="168"/>
      <c r="G70" s="168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7"/>
    </row>
    <row r="71" spans="1:46" s="2" customFormat="1" ht="12.75">
      <c r="A71" s="13"/>
      <c r="B71" s="92">
        <v>5</v>
      </c>
      <c r="C71" s="144"/>
      <c r="D71" s="143">
        <v>5</v>
      </c>
      <c r="E71" s="167"/>
      <c r="F71" s="168"/>
      <c r="G71" s="168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7"/>
    </row>
    <row r="72" spans="1:46" s="2" customFormat="1" ht="12.75">
      <c r="A72" s="13"/>
      <c r="B72" s="143">
        <v>6</v>
      </c>
      <c r="C72" s="144"/>
      <c r="D72" s="92">
        <v>6</v>
      </c>
      <c r="E72" s="167"/>
      <c r="F72" s="168"/>
      <c r="G72" s="168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7"/>
    </row>
    <row r="73" spans="1:46" s="2" customFormat="1" ht="12.75">
      <c r="A73" s="13"/>
      <c r="B73" s="143">
        <v>7</v>
      </c>
      <c r="C73" s="144"/>
      <c r="D73" s="143">
        <v>7</v>
      </c>
      <c r="E73" s="167"/>
      <c r="F73" s="168"/>
      <c r="G73" s="168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7"/>
    </row>
    <row r="74" spans="1:46" s="2" customFormat="1" ht="12.75">
      <c r="A74" s="13"/>
      <c r="B74" s="92">
        <v>8</v>
      </c>
      <c r="C74" s="144"/>
      <c r="D74" s="92">
        <v>8</v>
      </c>
      <c r="E74" s="167"/>
      <c r="F74" s="168"/>
      <c r="G74" s="168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7"/>
    </row>
    <row r="75" spans="1:46" s="2" customFormat="1" ht="12.75">
      <c r="A75" s="13"/>
      <c r="B75" s="143">
        <v>9</v>
      </c>
      <c r="C75" s="145"/>
      <c r="D75" s="143">
        <v>9</v>
      </c>
      <c r="E75" s="167"/>
      <c r="F75" s="168"/>
      <c r="G75" s="168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7"/>
    </row>
    <row r="76" spans="2:45" ht="12.75">
      <c r="B76" s="143">
        <v>10</v>
      </c>
      <c r="C76" s="145"/>
      <c r="D76" s="92">
        <v>10</v>
      </c>
      <c r="E76" s="165"/>
      <c r="F76" s="165"/>
      <c r="G76" s="165"/>
      <c r="H76" s="145"/>
      <c r="I76" s="145"/>
      <c r="J76" s="145"/>
      <c r="K76" s="145"/>
      <c r="L76" s="145"/>
      <c r="M76" s="145"/>
      <c r="N76" s="145"/>
      <c r="O76" s="145"/>
      <c r="V76" s="145"/>
      <c r="W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</row>
    <row r="77" spans="2:45" ht="12.75">
      <c r="B77" s="145"/>
      <c r="C77" s="145"/>
      <c r="D77" s="145"/>
      <c r="E77" s="145"/>
      <c r="F77" s="145"/>
      <c r="G77" s="145"/>
      <c r="N77" s="145"/>
      <c r="O77" s="145"/>
      <c r="V77" s="145"/>
      <c r="W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</row>
    <row r="78" spans="2:45" ht="12.75">
      <c r="B78" s="145"/>
      <c r="C78" s="145"/>
      <c r="D78" s="145"/>
      <c r="E78" s="145"/>
      <c r="F78" s="145"/>
      <c r="G78" s="145"/>
      <c r="N78" s="145"/>
      <c r="O78" s="145"/>
      <c r="V78" s="145"/>
      <c r="W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</row>
    <row r="79" spans="2:45" ht="12.75">
      <c r="B79" s="145"/>
      <c r="C79" s="145"/>
      <c r="D79" s="145"/>
      <c r="E79" s="145"/>
      <c r="F79" s="145"/>
      <c r="G79" s="145"/>
      <c r="N79" s="145"/>
      <c r="O79" s="145"/>
      <c r="V79" s="145"/>
      <c r="W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</row>
    <row r="80" spans="2:45" ht="12.75">
      <c r="B80" s="145"/>
      <c r="C80" s="145"/>
      <c r="D80" s="145"/>
      <c r="E80" s="145"/>
      <c r="F80" s="145"/>
      <c r="G80" s="145"/>
      <c r="N80" s="145"/>
      <c r="O80" s="145"/>
      <c r="V80" s="145"/>
      <c r="W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</row>
    <row r="81" spans="2:45" ht="12.75">
      <c r="B81" s="145"/>
      <c r="C81" s="145"/>
      <c r="D81" s="145"/>
      <c r="E81" s="145"/>
      <c r="F81" s="145"/>
      <c r="G81" s="145"/>
      <c r="N81" s="145"/>
      <c r="O81" s="145"/>
      <c r="V81" s="145"/>
      <c r="W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</row>
    <row r="82" spans="2:45" ht="12.75">
      <c r="B82" s="145"/>
      <c r="C82" s="145"/>
      <c r="D82" s="145"/>
      <c r="E82" s="145"/>
      <c r="F82" s="145"/>
      <c r="G82" s="145"/>
      <c r="N82" s="145"/>
      <c r="O82" s="145"/>
      <c r="V82" s="145"/>
      <c r="W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</row>
    <row r="83" spans="2:45" ht="12.75">
      <c r="B83" s="145"/>
      <c r="C83" s="145"/>
      <c r="D83" s="145"/>
      <c r="E83" s="145"/>
      <c r="F83" s="145"/>
      <c r="G83" s="145"/>
      <c r="N83" s="145"/>
      <c r="O83" s="145"/>
      <c r="V83" s="145"/>
      <c r="W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</row>
  </sheetData>
  <sheetProtection/>
  <mergeCells count="120">
    <mergeCell ref="E71:G71"/>
    <mergeCell ref="E72:G72"/>
    <mergeCell ref="E73:G73"/>
    <mergeCell ref="AL38:AM39"/>
    <mergeCell ref="V38:W39"/>
    <mergeCell ref="AL54:AM54"/>
    <mergeCell ref="E66:G66"/>
    <mergeCell ref="E67:G67"/>
    <mergeCell ref="AD45:AE45"/>
    <mergeCell ref="AL65:AM65"/>
    <mergeCell ref="C1:AM1"/>
    <mergeCell ref="C2:AM2"/>
    <mergeCell ref="AL27:AM27"/>
    <mergeCell ref="N57:O58"/>
    <mergeCell ref="AL47:AM47"/>
    <mergeCell ref="V35:W35"/>
    <mergeCell ref="F54:H54"/>
    <mergeCell ref="N35:O35"/>
    <mergeCell ref="F45:G45"/>
    <mergeCell ref="AL53:AM53"/>
    <mergeCell ref="F65:G65"/>
    <mergeCell ref="N65:O65"/>
    <mergeCell ref="V65:W65"/>
    <mergeCell ref="F57:G58"/>
    <mergeCell ref="N54:O54"/>
    <mergeCell ref="AD57:AE58"/>
    <mergeCell ref="AL45:AM45"/>
    <mergeCell ref="AD35:AE35"/>
    <mergeCell ref="B46:C46"/>
    <mergeCell ref="N45:O45"/>
    <mergeCell ref="V53:W53"/>
    <mergeCell ref="B34:C34"/>
    <mergeCell ref="B54:D54"/>
    <mergeCell ref="AD53:AE53"/>
    <mergeCell ref="F53:G53"/>
    <mergeCell ref="J53:K53"/>
    <mergeCell ref="B53:C53"/>
    <mergeCell ref="B37:C37"/>
    <mergeCell ref="F47:G48"/>
    <mergeCell ref="N47:O48"/>
    <mergeCell ref="V47:W48"/>
    <mergeCell ref="B10:C10"/>
    <mergeCell ref="V27:W27"/>
    <mergeCell ref="D47:D48"/>
    <mergeCell ref="H53:I53"/>
    <mergeCell ref="N38:O39"/>
    <mergeCell ref="D38:D39"/>
    <mergeCell ref="B35:D35"/>
    <mergeCell ref="F25:G25"/>
    <mergeCell ref="F27:G27"/>
    <mergeCell ref="B45:C45"/>
    <mergeCell ref="N25:O25"/>
    <mergeCell ref="N34:O34"/>
    <mergeCell ref="AL35:AM35"/>
    <mergeCell ref="E10:G10"/>
    <mergeCell ref="F11:G12"/>
    <mergeCell ref="L53:M53"/>
    <mergeCell ref="F35:H35"/>
    <mergeCell ref="V11:W12"/>
    <mergeCell ref="N27:O27"/>
    <mergeCell ref="AD25:AE25"/>
    <mergeCell ref="B25:C25"/>
    <mergeCell ref="E11:E12"/>
    <mergeCell ref="AD65:AE65"/>
    <mergeCell ref="AL57:AM58"/>
    <mergeCell ref="N53:O53"/>
    <mergeCell ref="AD54:AF54"/>
    <mergeCell ref="F34:G34"/>
    <mergeCell ref="F38:G39"/>
    <mergeCell ref="V25:W25"/>
    <mergeCell ref="AL25:AM25"/>
    <mergeCell ref="D6:G6"/>
    <mergeCell ref="D7:G7"/>
    <mergeCell ref="D8:G8"/>
    <mergeCell ref="N11:O12"/>
    <mergeCell ref="AD11:AE12"/>
    <mergeCell ref="AL11:AM12"/>
    <mergeCell ref="N8:W8"/>
    <mergeCell ref="X6:Y6"/>
    <mergeCell ref="N7:W7"/>
    <mergeCell ref="AT11:AT12"/>
    <mergeCell ref="AT57:AT58"/>
    <mergeCell ref="V34:W34"/>
    <mergeCell ref="AD34:AE34"/>
    <mergeCell ref="AL34:AM34"/>
    <mergeCell ref="B5:AT5"/>
    <mergeCell ref="AT38:AT39"/>
    <mergeCell ref="AD27:AE27"/>
    <mergeCell ref="V45:W45"/>
    <mergeCell ref="AD38:AE39"/>
    <mergeCell ref="AM4:AT4"/>
    <mergeCell ref="AD7:AT7"/>
    <mergeCell ref="AD8:AT8"/>
    <mergeCell ref="AD6:AT6"/>
    <mergeCell ref="B9:AT9"/>
    <mergeCell ref="B4:C4"/>
    <mergeCell ref="F4:O4"/>
    <mergeCell ref="N6:W6"/>
    <mergeCell ref="V4:AE4"/>
    <mergeCell ref="D4:E4"/>
    <mergeCell ref="E76:G76"/>
    <mergeCell ref="W66:AE66"/>
    <mergeCell ref="E74:G74"/>
    <mergeCell ref="E75:G75"/>
    <mergeCell ref="E68:G68"/>
    <mergeCell ref="E69:G69"/>
    <mergeCell ref="W67:AE67"/>
    <mergeCell ref="N68:V68"/>
    <mergeCell ref="N66:V66"/>
    <mergeCell ref="E70:G70"/>
    <mergeCell ref="N67:V67"/>
    <mergeCell ref="W68:AE68"/>
    <mergeCell ref="AL66:AT66"/>
    <mergeCell ref="AL67:AT67"/>
    <mergeCell ref="AL68:AT68"/>
    <mergeCell ref="AD47:AE48"/>
    <mergeCell ref="B56:O56"/>
    <mergeCell ref="B65:C65"/>
    <mergeCell ref="V57:W58"/>
    <mergeCell ref="B57:C57"/>
  </mergeCells>
  <conditionalFormatting sqref="BD15">
    <cfRule type="duplicateValues" priority="70" dxfId="0" stopIfTrue="1">
      <formula>AND(COUNTIF($BD$15:$BD$15,BD15)&gt;1,NOT(ISBLANK(BD15)))</formula>
    </cfRule>
  </conditionalFormatting>
  <conditionalFormatting sqref="F33">
    <cfRule type="duplicateValues" priority="68" dxfId="0" stopIfTrue="1">
      <formula>AND(COUNTIF($F$33:$F$33,F33)&gt;1,NOT(ISBLANK(F33)))</formula>
    </cfRule>
  </conditionalFormatting>
  <conditionalFormatting sqref="F13:F24">
    <cfRule type="duplicateValues" priority="63" dxfId="5" stopIfTrue="1">
      <formula>AND(COUNTIF($F$13:$F$24,F13)&gt;1,NOT(ISBLANK(F13)))</formula>
    </cfRule>
  </conditionalFormatting>
  <conditionalFormatting sqref="F30:F32">
    <cfRule type="duplicateValues" priority="62" dxfId="5" stopIfTrue="1">
      <formula>AND(COUNTIF($F$30:$F$32,F30)&gt;1,NOT(ISBLANK(F30)))</formula>
    </cfRule>
  </conditionalFormatting>
  <conditionalFormatting sqref="F28:F29">
    <cfRule type="duplicateValues" priority="61" dxfId="5" stopIfTrue="1">
      <formula>AND(COUNTIF($F$28:$F$29,F28)&gt;1,NOT(ISBLANK(F28)))</formula>
    </cfRule>
  </conditionalFormatting>
  <conditionalFormatting sqref="F13:G32">
    <cfRule type="duplicateValues" priority="59" dxfId="0" stopIfTrue="1">
      <formula>AND(COUNTIF($F$13:$G$32,F13)&gt;1,NOT(ISBLANK(F13)))</formula>
    </cfRule>
    <cfRule type="duplicateValues" priority="60" dxfId="5" stopIfTrue="1">
      <formula>AND(COUNTIF($F$13:$G$32,F13)&gt;1,NOT(ISBLANK(F13)))</formula>
    </cfRule>
  </conditionalFormatting>
  <conditionalFormatting sqref="N25:O32">
    <cfRule type="duplicateValues" priority="58" dxfId="0" stopIfTrue="1">
      <formula>AND(COUNTIF($N$25:$O$32,N25)&gt;1,NOT(ISBLANK(N25)))</formula>
    </cfRule>
  </conditionalFormatting>
  <conditionalFormatting sqref="V25:W32">
    <cfRule type="duplicateValues" priority="57" dxfId="0" stopIfTrue="1">
      <formula>AND(COUNTIF($V$25:$W$32,V25)&gt;1,NOT(ISBLANK(V25)))</formula>
    </cfRule>
  </conditionalFormatting>
  <conditionalFormatting sqref="AD25:AE32">
    <cfRule type="duplicateValues" priority="56" dxfId="0" stopIfTrue="1">
      <formula>AND(COUNTIF($AD$25:$AE$32,AD25)&gt;1,NOT(ISBLANK(AD25)))</formula>
    </cfRule>
  </conditionalFormatting>
  <conditionalFormatting sqref="AL25:AM32">
    <cfRule type="duplicateValues" priority="55" dxfId="0" stopIfTrue="1">
      <formula>AND(COUNTIF($AL$25:$AM$32,AL25)&gt;1,NOT(ISBLANK(AL25)))</formula>
    </cfRule>
  </conditionalFormatting>
  <conditionalFormatting sqref="F46:I46 F40:I44 F49:I52 F55:I55 F57:I58 H48:I48">
    <cfRule type="duplicateValues" priority="54" dxfId="0" stopIfTrue="1">
      <formula>AND(COUNTIF($F$46:$I$46,F40)+COUNTIF($F$40:$I$44,F40)+COUNTIF($F$49:$I$52,F40)+COUNTIF($F$55:$I$55,F40)+COUNTIF($F$57:$I$58,F40)+COUNTIF($H$48:$I$48,F40)&gt;1,NOT(ISBLANK(F40)))</formula>
    </cfRule>
  </conditionalFormatting>
  <conditionalFormatting sqref="N46:O46 N40:O44 N49:O52 N55:O55 N57:O58">
    <cfRule type="duplicateValues" priority="53" dxfId="0" stopIfTrue="1">
      <formula>AND(COUNTIF($N$46:$O$46,N40)+COUNTIF($N$40:$O$44,N40)+COUNTIF($N$49:$O$52,N40)+COUNTIF($N$55:$O$55,N40)+COUNTIF($N$57:$O$58,N40)&gt;1,NOT(ISBLANK(N40)))</formula>
    </cfRule>
  </conditionalFormatting>
  <conditionalFormatting sqref="V46:W46 V40:W44 V49:W58">
    <cfRule type="duplicateValues" priority="52" dxfId="0" stopIfTrue="1">
      <formula>AND(COUNTIF($V$46:$W$46,V40)+COUNTIF($V$40:$W$44,V40)+COUNTIF($V$49:$W$58,V40)&gt;1,NOT(ISBLANK(V40)))</formula>
    </cfRule>
  </conditionalFormatting>
  <conditionalFormatting sqref="AD46:AE46 AD40:AE44 AD49:AE53 AD55:AE58">
    <cfRule type="duplicateValues" priority="51" dxfId="0" stopIfTrue="1">
      <formula>AND(COUNTIF($AD$46:$AE$46,AD40)+COUNTIF($AD$40:$AE$44,AD40)+COUNTIF($AD$49:$AE$53,AD40)+COUNTIF($AD$55:$AE$58,AD40)&gt;1,NOT(ISBLANK(AD40)))</formula>
    </cfRule>
  </conditionalFormatting>
  <conditionalFormatting sqref="AL46:AM46 AL40:AM44 AL48:AM53 AL55:AM58">
    <cfRule type="duplicateValues" priority="50" dxfId="0" stopIfTrue="1">
      <formula>AND(COUNTIF($AL$46:$AM$46,AL40)+COUNTIF($AL$40:$AM$44,AL40)+COUNTIF($AL$48:$AM$53,AL40)+COUNTIF($AL$55:$AM$58,AL40)&gt;1,NOT(ISBLANK(AL40)))</formula>
    </cfRule>
  </conditionalFormatting>
  <conditionalFormatting sqref="F13:F24">
    <cfRule type="duplicateValues" priority="49" dxfId="46" stopIfTrue="1">
      <formula>AND(COUNTIF($F$13:$F$24,F13)&gt;1,NOT(ISBLANK(F13)))</formula>
    </cfRule>
  </conditionalFormatting>
  <conditionalFormatting sqref="N13:N24">
    <cfRule type="duplicateValues" priority="48" dxfId="5" stopIfTrue="1">
      <formula>AND(COUNTIF($N$13:$N$24,N13)&gt;1,NOT(ISBLANK(N13)))</formula>
    </cfRule>
  </conditionalFormatting>
  <conditionalFormatting sqref="N13:N24">
    <cfRule type="duplicateValues" priority="46" dxfId="0" stopIfTrue="1">
      <formula>AND(COUNTIF($N$13:$N$24,N13)&gt;1,NOT(ISBLANK(N13)))</formula>
    </cfRule>
    <cfRule type="duplicateValues" priority="47" dxfId="5" stopIfTrue="1">
      <formula>AND(COUNTIF($N$13:$N$24,N13)&gt;1,NOT(ISBLANK(N13)))</formula>
    </cfRule>
  </conditionalFormatting>
  <conditionalFormatting sqref="N13:N24">
    <cfRule type="duplicateValues" priority="45" dxfId="46" stopIfTrue="1">
      <formula>AND(COUNTIF($N$13:$N$24,N13)&gt;1,NOT(ISBLANK(N13)))</formula>
    </cfRule>
  </conditionalFormatting>
  <conditionalFormatting sqref="V13:V24">
    <cfRule type="duplicateValues" priority="44" dxfId="5" stopIfTrue="1">
      <formula>AND(COUNTIF($V$13:$V$24,V13)&gt;1,NOT(ISBLANK(V13)))</formula>
    </cfRule>
  </conditionalFormatting>
  <conditionalFormatting sqref="V13:V24">
    <cfRule type="duplicateValues" priority="42" dxfId="0" stopIfTrue="1">
      <formula>AND(COUNTIF($V$13:$V$24,V13)&gt;1,NOT(ISBLANK(V13)))</formula>
    </cfRule>
    <cfRule type="duplicateValues" priority="43" dxfId="5" stopIfTrue="1">
      <formula>AND(COUNTIF($V$13:$V$24,V13)&gt;1,NOT(ISBLANK(V13)))</formula>
    </cfRule>
  </conditionalFormatting>
  <conditionalFormatting sqref="V13:V24">
    <cfRule type="duplicateValues" priority="41" dxfId="46" stopIfTrue="1">
      <formula>AND(COUNTIF($V$13:$V$24,V13)&gt;1,NOT(ISBLANK(V13)))</formula>
    </cfRule>
  </conditionalFormatting>
  <conditionalFormatting sqref="AD13:AD24">
    <cfRule type="duplicateValues" priority="40" dxfId="5" stopIfTrue="1">
      <formula>AND(COUNTIF($AD$13:$AD$24,AD13)&gt;1,NOT(ISBLANK(AD13)))</formula>
    </cfRule>
  </conditionalFormatting>
  <conditionalFormatting sqref="AD13:AD24">
    <cfRule type="duplicateValues" priority="38" dxfId="0" stopIfTrue="1">
      <formula>AND(COUNTIF($AD$13:$AD$24,AD13)&gt;1,NOT(ISBLANK(AD13)))</formula>
    </cfRule>
    <cfRule type="duplicateValues" priority="39" dxfId="5" stopIfTrue="1">
      <formula>AND(COUNTIF($AD$13:$AD$24,AD13)&gt;1,NOT(ISBLANK(AD13)))</formula>
    </cfRule>
  </conditionalFormatting>
  <conditionalFormatting sqref="AD13:AD24">
    <cfRule type="duplicateValues" priority="37" dxfId="46" stopIfTrue="1">
      <formula>AND(COUNTIF($AD$13:$AD$24,AD13)&gt;1,NOT(ISBLANK(AD13)))</formula>
    </cfRule>
  </conditionalFormatting>
  <conditionalFormatting sqref="AL13:AL24">
    <cfRule type="duplicateValues" priority="36" dxfId="5" stopIfTrue="1">
      <formula>AND(COUNTIF($AL$13:$AL$24,AL13)&gt;1,NOT(ISBLANK(AL13)))</formula>
    </cfRule>
  </conditionalFormatting>
  <conditionalFormatting sqref="AL13:AL24">
    <cfRule type="duplicateValues" priority="34" dxfId="0" stopIfTrue="1">
      <formula>AND(COUNTIF($AL$13:$AL$24,AL13)&gt;1,NOT(ISBLANK(AL13)))</formula>
    </cfRule>
    <cfRule type="duplicateValues" priority="35" dxfId="5" stopIfTrue="1">
      <formula>AND(COUNTIF($AL$13:$AL$24,AL13)&gt;1,NOT(ISBLANK(AL13)))</formula>
    </cfRule>
  </conditionalFormatting>
  <conditionalFormatting sqref="AL13:AL24">
    <cfRule type="duplicateValues" priority="33" dxfId="46" stopIfTrue="1">
      <formula>AND(COUNTIF($AL$13:$AL$24,AL13)&gt;1,NOT(ISBLANK(AL13)))</formula>
    </cfRule>
  </conditionalFormatting>
  <conditionalFormatting sqref="O13:O24">
    <cfRule type="duplicateValues" priority="31" dxfId="0" stopIfTrue="1">
      <formula>AND(COUNTIF($O$13:$O$24,O13)&gt;1,NOT(ISBLANK(O13)))</formula>
    </cfRule>
    <cfRule type="duplicateValues" priority="32" dxfId="5" stopIfTrue="1">
      <formula>AND(COUNTIF($O$13:$O$24,O13)&gt;1,NOT(ISBLANK(O13)))</formula>
    </cfRule>
  </conditionalFormatting>
  <conditionalFormatting sqref="W13:W24">
    <cfRule type="duplicateValues" priority="29" dxfId="0" stopIfTrue="1">
      <formula>AND(COUNTIF($W$13:$W$24,W13)&gt;1,NOT(ISBLANK(W13)))</formula>
    </cfRule>
    <cfRule type="duplicateValues" priority="30" dxfId="5" stopIfTrue="1">
      <formula>AND(COUNTIF($W$13:$W$24,W13)&gt;1,NOT(ISBLANK(W13)))</formula>
    </cfRule>
  </conditionalFormatting>
  <conditionalFormatting sqref="AE13:AE24">
    <cfRule type="duplicateValues" priority="27" dxfId="0" stopIfTrue="1">
      <formula>AND(COUNTIF($AE$13:$AE$24,AE13)&gt;1,NOT(ISBLANK(AE13)))</formula>
    </cfRule>
    <cfRule type="duplicateValues" priority="28" dxfId="5" stopIfTrue="1">
      <formula>AND(COUNTIF($AE$13:$AE$24,AE13)&gt;1,NOT(ISBLANK(AE13)))</formula>
    </cfRule>
  </conditionalFormatting>
  <conditionalFormatting sqref="AM13:AM24">
    <cfRule type="duplicateValues" priority="25" dxfId="0" stopIfTrue="1">
      <formula>AND(COUNTIF($AM$13:$AM$24,AM13)&gt;1,NOT(ISBLANK(AM13)))</formula>
    </cfRule>
    <cfRule type="duplicateValues" priority="26" dxfId="5" stopIfTrue="1">
      <formula>AND(COUNTIF($AM$13:$AM$24,AM13)&gt;1,NOT(ISBLANK(AM13)))</formula>
    </cfRule>
  </conditionalFormatting>
  <conditionalFormatting sqref="F59:G63">
    <cfRule type="duplicateValues" priority="9" dxfId="0" stopIfTrue="1">
      <formula>AND(COUNTIF($F$59:$G$63,F59)&gt;1,NOT(ISBLANK(F59)))</formula>
    </cfRule>
  </conditionalFormatting>
  <conditionalFormatting sqref="N59:O63">
    <cfRule type="duplicateValues" priority="4" dxfId="0" stopIfTrue="1">
      <formula>AND(COUNTIF($N$59:$O$63,N59)&gt;1,NOT(ISBLANK(N59)))</formula>
    </cfRule>
  </conditionalFormatting>
  <conditionalFormatting sqref="V59:W63">
    <cfRule type="duplicateValues" priority="3" dxfId="0" stopIfTrue="1">
      <formula>AND(COUNTIF($V$59:$W$63,V59)&gt;1,NOT(ISBLANK(V59)))</formula>
    </cfRule>
  </conditionalFormatting>
  <conditionalFormatting sqref="AD59:AE63">
    <cfRule type="duplicateValues" priority="2" dxfId="0" stopIfTrue="1">
      <formula>AND(COUNTIF($AD$59:$AE$63,AD59)&gt;1,NOT(ISBLANK(AD59)))</formula>
    </cfRule>
  </conditionalFormatting>
  <conditionalFormatting sqref="AL59:AM63">
    <cfRule type="duplicateValues" priority="1" dxfId="0" stopIfTrue="1">
      <formula>AND(COUNTIF($AL$59:$AM$63,AL59)&gt;1,NOT(ISBLANK(AL59)))</formula>
    </cfRule>
  </conditionalFormatting>
  <dataValidations count="15">
    <dataValidation errorStyle="warning" type="time" allowBlank="1" showInputMessage="1" showErrorMessage="1" error="BU HÜCREYE 00:00 ŞEKLİNDE SAAT FORMATINDA VERİ GİRİNİZ." sqref="AC28:AC32 AF13:AK23 AN40:AS42 AS49:AS51 X13:AC23 U28:U32 AS13:AS23 AS27:AS32 P59:U63 H13:M23 AS43 AK28:AK32 P13:U23 AN59:AS63 P49:U51 X49:AC51 AF49:AK51 X40:AC43 H49:M51 X59:AC63 P40:U43 J40:M43 H40:I44 AF40:AK43 AF59:AK63 H59:M63">
      <formula1>0.3333217592592593</formula1>
      <formula2>0.9583217592592592</formula2>
    </dataValidation>
    <dataValidation errorStyle="warning" type="time" allowBlank="1" showInputMessage="1" showErrorMessage="1" error="BU HÜCRELERE 00:00 ŞEKLİNDE SAAT FORMATINDA VERİ GİRİNİZ." sqref="X28:AB32 AF28:AJ32 P28:T32 H28:M32">
      <formula1>0.3333217592592593</formula1>
      <formula2>0.9583217592592592</formula2>
    </dataValidation>
    <dataValidation errorStyle="warning" type="list" allowBlank="1" showInputMessage="1" showErrorMessage="1" error="BU HÜCREYE 00:00 ŞEKLİNDE SAAT FORMATINDA VERİ GİRİNİZ." sqref="V59:V63 F59:F63 N59:N63 F40:F43 AL59:AL63 AL49:AL51 AD49:AD51 V49:V51 N49:N51 F49:F51 N40:N43 V40:V43 AD40:AD43 AL40:AL43 AD59:AD63">
      <formula1>$AU$21:$AU$27</formula1>
    </dataValidation>
    <dataValidation errorStyle="warning" type="list" allowBlank="1" showInputMessage="1" showErrorMessage="1" error="BU HÜCREYE 00:00 ŞEKLİNDE SAAT FORMATINDA VERİ GİRİNİZ." sqref="W59:W63 G59:G63 O59:O63 G40:G43 AM59:AM63 G49:G51 O49:O51 W49:W51 AE49:AE51 AM49:AM51 O40:O43 W40:W43 AE40:AE43 AM40:AM43 AE59:AE63">
      <formula1>$AV$21:$AV$27</formula1>
    </dataValidation>
    <dataValidation type="list" allowBlank="1" showInputMessage="1" showErrorMessage="1" sqref="D7:G7">
      <formula1>$AW$12:$AW$17</formula1>
    </dataValidation>
    <dataValidation type="list" allowBlank="1" showInputMessage="1" showErrorMessage="1" sqref="D8:G8">
      <formula1>$AW$20:$AW$27</formula1>
    </dataValidation>
    <dataValidation type="list" allowBlank="1" showInputMessage="1" showErrorMessage="1" sqref="AD8">
      <formula1>$AY$15:$AY$18</formula1>
    </dataValidation>
    <dataValidation type="list" allowBlank="1" showInputMessage="1" showErrorMessage="1" sqref="AD7">
      <formula1>$AX$20:$AX$27</formula1>
    </dataValidation>
    <dataValidation type="list" allowBlank="1" showInputMessage="1" showErrorMessage="1" sqref="D4:E4">
      <formula1>$BB$13:$BB$21</formula1>
    </dataValidation>
    <dataValidation type="list" allowBlank="1" showInputMessage="1" showErrorMessage="1" sqref="BH11">
      <formula1>'DERS YÜKÜ FORMU'!#REF!</formula1>
    </dataValidation>
    <dataValidation type="list" allowBlank="1" showInputMessage="1" showErrorMessage="1" sqref="V4:AE4">
      <formula1>$AZ$13:$AZ$18</formula1>
    </dataValidation>
    <dataValidation errorStyle="warning" type="list" allowBlank="1" showInputMessage="1" showErrorMessage="1" error="BU HÜCREYE 00:00 ŞEKLİNDE SAAT FORMATINDA VERİ GİRİNİZ." sqref="F28:F33 AD28:AD32 V28:V32 N28:N32 AL28:AL32">
      <formula1>$AU$12:$AU$19</formula1>
    </dataValidation>
    <dataValidation errorStyle="warning" type="list" allowBlank="1" showInputMessage="1" showErrorMessage="1" error="BU HÜCREYE 00:00 ŞEKLİNDE SAAT FORMATINDA VERİ GİRİNİZ." sqref="AM28:AM32 AE28:AE32 W28:W32 O28:O32 G28:G32">
      <formula1>$AV$12:$AV$19</formula1>
    </dataValidation>
    <dataValidation errorStyle="warning" type="list" allowBlank="1" showInputMessage="1" showErrorMessage="1" error="BU HÜCREYE 00:00 ŞEKLİNDE SAAT FORMATINDA VERİ GİRİNİZ." sqref="F13:F24 N13:N24 V13:V24 AD13:AD24 AL13:AL24">
      <formula1>$AU$12:$AU$20</formula1>
    </dataValidation>
    <dataValidation errorStyle="warning" type="list" allowBlank="1" showInputMessage="1" showErrorMessage="1" error="BU HÜCREYE 00:00 ŞEKLİNDE SAAT FORMATINDA VERİ GİRİNİZ." sqref="G13:G24 O13:O24 W13:W24 AE13:AE24 AM13:AM24">
      <formula1>$AV$12:$AV$20</formula1>
    </dataValidation>
  </dataValidations>
  <printOptions horizontalCentered="1" verticalCentered="1"/>
  <pageMargins left="0" right="0" top="0.1968503937007874" bottom="0" header="0.1968503937007874" footer="0"/>
  <pageSetup horizontalDpi="600" verticalDpi="600" orientation="portrait" scale="70" r:id="rId4"/>
  <legacyDrawing r:id="rId3"/>
  <oleObjects>
    <oleObject progId="Paint.Picture" shapeId="181241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GMYO</dc:creator>
  <cp:keywords/>
  <dc:description/>
  <cp:lastModifiedBy>pc</cp:lastModifiedBy>
  <cp:lastPrinted>2020-02-28T11:50:59Z</cp:lastPrinted>
  <dcterms:created xsi:type="dcterms:W3CDTF">2000-02-10T08:59:52Z</dcterms:created>
  <dcterms:modified xsi:type="dcterms:W3CDTF">2024-02-19T10:40:06Z</dcterms:modified>
  <cp:category/>
  <cp:version/>
  <cp:contentType/>
  <cp:contentStatus/>
</cp:coreProperties>
</file>